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uise.pihouee\Desktop\TRACABILITE\Tableau par date\Tableau lundi 23 mars\"/>
    </mc:Choice>
  </mc:AlternateContent>
  <bookViews>
    <workbookView xWindow="0" yWindow="0" windowWidth="20490" windowHeight="7620" firstSheet="1" activeTab="2"/>
  </bookViews>
  <sheets>
    <sheet name="Récap pour publi" sheetId="6" state="hidden" r:id="rId1"/>
    <sheet name="Récap" sheetId="2" r:id="rId2"/>
    <sheet name="Données brutes" sheetId="1" r:id="rId3"/>
    <sheet name="Calcul " sheetId="4" r:id="rId4"/>
  </sheets>
  <definedNames>
    <definedName name="_xlnm._FilterDatabase" localSheetId="3" hidden="1">'Calcul '!$A$1:$W$221</definedName>
    <definedName name="_xlnm._FilterDatabase" localSheetId="2" hidden="1">'Données brutes'!$A$2:$AI$119</definedName>
    <definedName name="_xlnm._FilterDatabase" localSheetId="1" hidden="1">Récap!$B$3:$K$260</definedName>
    <definedName name="_xlnm._FilterDatabase" localSheetId="0" hidden="1">'Récap pour publi'!$B$5:$K$285</definedName>
  </definedNames>
  <calcPr calcId="162913" calcOnSave="0"/>
</workbook>
</file>

<file path=xl/calcChain.xml><?xml version="1.0" encoding="utf-8"?>
<calcChain xmlns="http://schemas.openxmlformats.org/spreadsheetml/2006/main">
  <c r="B5" i="2" l="1"/>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4" i="2"/>
  <c r="C4" i="2"/>
  <c r="B4" i="2" l="1"/>
  <c r="D4" i="2"/>
  <c r="J2" i="4" l="1"/>
  <c r="V2" i="4" s="1"/>
  <c r="V310" i="4"/>
  <c r="V311" i="4"/>
  <c r="V312" i="4"/>
  <c r="V313" i="4"/>
  <c r="V314" i="4"/>
  <c r="V315" i="4"/>
  <c r="V316" i="4"/>
  <c r="V317" i="4"/>
  <c r="V318" i="4"/>
  <c r="V319" i="4"/>
  <c r="V320" i="4"/>
  <c r="V321" i="4"/>
  <c r="V322" i="4"/>
  <c r="V323" i="4"/>
  <c r="V324" i="4"/>
  <c r="V325" i="4"/>
  <c r="V326" i="4"/>
  <c r="V327" i="4"/>
  <c r="V328" i="4"/>
  <c r="V329" i="4"/>
  <c r="V330" i="4"/>
  <c r="V331" i="4"/>
  <c r="V332" i="4"/>
  <c r="V333" i="4"/>
  <c r="V334" i="4"/>
  <c r="V335" i="4"/>
  <c r="V336" i="4"/>
  <c r="V337" i="4"/>
  <c r="V338" i="4"/>
  <c r="V339" i="4"/>
  <c r="V340" i="4"/>
  <c r="V341" i="4"/>
  <c r="V342" i="4"/>
  <c r="V343" i="4"/>
  <c r="V344" i="4"/>
  <c r="V345" i="4"/>
  <c r="V346" i="4"/>
  <c r="V347" i="4"/>
  <c r="V348" i="4"/>
  <c r="V349" i="4"/>
  <c r="V350" i="4"/>
  <c r="V351" i="4"/>
  <c r="V352" i="4"/>
  <c r="V353" i="4"/>
  <c r="H2" i="4"/>
  <c r="U310" i="4"/>
  <c r="U311" i="4"/>
  <c r="U312" i="4"/>
  <c r="U313" i="4"/>
  <c r="U314" i="4"/>
  <c r="U315" i="4"/>
  <c r="U316" i="4"/>
  <c r="U317" i="4"/>
  <c r="U318" i="4"/>
  <c r="U319" i="4"/>
  <c r="U320" i="4"/>
  <c r="U321" i="4"/>
  <c r="U322" i="4"/>
  <c r="U323" i="4"/>
  <c r="U324" i="4"/>
  <c r="U325" i="4"/>
  <c r="U326" i="4"/>
  <c r="U327" i="4"/>
  <c r="U328" i="4"/>
  <c r="U329" i="4"/>
  <c r="U330" i="4"/>
  <c r="U331" i="4"/>
  <c r="U332" i="4"/>
  <c r="U333" i="4"/>
  <c r="U334" i="4"/>
  <c r="U335" i="4"/>
  <c r="U336" i="4"/>
  <c r="U337" i="4"/>
  <c r="U338" i="4"/>
  <c r="U339" i="4"/>
  <c r="U340" i="4"/>
  <c r="U341" i="4"/>
  <c r="U342" i="4"/>
  <c r="U343" i="4"/>
  <c r="U344" i="4"/>
  <c r="U345" i="4"/>
  <c r="U346" i="4"/>
  <c r="U347" i="4"/>
  <c r="U348" i="4"/>
  <c r="U349" i="4"/>
  <c r="U350" i="4"/>
  <c r="U351" i="4"/>
  <c r="U352" i="4"/>
  <c r="U353" i="4"/>
  <c r="J6" i="4"/>
  <c r="U6" i="4" s="1"/>
  <c r="M5" i="4"/>
  <c r="T309" i="4"/>
  <c r="T310" i="4"/>
  <c r="T311" i="4"/>
  <c r="T312" i="4"/>
  <c r="T313" i="4"/>
  <c r="T314" i="4"/>
  <c r="T315" i="4"/>
  <c r="T316" i="4"/>
  <c r="T317" i="4"/>
  <c r="T318" i="4"/>
  <c r="T319" i="4"/>
  <c r="T320" i="4"/>
  <c r="T321" i="4"/>
  <c r="T322" i="4"/>
  <c r="T323" i="4"/>
  <c r="T324" i="4"/>
  <c r="T325" i="4"/>
  <c r="T326" i="4"/>
  <c r="T327" i="4"/>
  <c r="T328" i="4"/>
  <c r="T329" i="4"/>
  <c r="T330" i="4"/>
  <c r="T331" i="4"/>
  <c r="T332" i="4"/>
  <c r="T333" i="4"/>
  <c r="T334" i="4"/>
  <c r="T335" i="4"/>
  <c r="T336" i="4"/>
  <c r="T337" i="4"/>
  <c r="T338" i="4"/>
  <c r="T339" i="4"/>
  <c r="T340" i="4"/>
  <c r="T341" i="4"/>
  <c r="T342" i="4"/>
  <c r="T343" i="4"/>
  <c r="T344" i="4"/>
  <c r="T345" i="4"/>
  <c r="T346" i="4"/>
  <c r="T347" i="4"/>
  <c r="T348" i="4"/>
  <c r="T349" i="4"/>
  <c r="T350" i="4"/>
  <c r="T351" i="4"/>
  <c r="U2" i="4" l="1"/>
  <c r="V6" i="4"/>
  <c r="AE352" i="4"/>
  <c r="AE353"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 i="4"/>
  <c r="AC310" i="4"/>
  <c r="AC311" i="4"/>
  <c r="AC312" i="4"/>
  <c r="AC313" i="4"/>
  <c r="AC314" i="4"/>
  <c r="AC315" i="4"/>
  <c r="AC316" i="4"/>
  <c r="AC317" i="4"/>
  <c r="AC318" i="4"/>
  <c r="AC319" i="4"/>
  <c r="AC320" i="4"/>
  <c r="AC321" i="4"/>
  <c r="AC322" i="4"/>
  <c r="AC323" i="4"/>
  <c r="AC324" i="4"/>
  <c r="AC325" i="4"/>
  <c r="AC326" i="4"/>
  <c r="AC327" i="4"/>
  <c r="AC328" i="4"/>
  <c r="AC329" i="4"/>
  <c r="AC330" i="4"/>
  <c r="AC331" i="4"/>
  <c r="AC332" i="4"/>
  <c r="AC333" i="4"/>
  <c r="AC334" i="4"/>
  <c r="AC335" i="4"/>
  <c r="AC336" i="4"/>
  <c r="AC337" i="4"/>
  <c r="AC338" i="4"/>
  <c r="AC339" i="4"/>
  <c r="AC340" i="4"/>
  <c r="AC341" i="4"/>
  <c r="AC342" i="4"/>
  <c r="AC343" i="4"/>
  <c r="AC344" i="4"/>
  <c r="AC345" i="4"/>
  <c r="AC346" i="4"/>
  <c r="AC347" i="4"/>
  <c r="AB309" i="4"/>
  <c r="AB310" i="4"/>
  <c r="AB311" i="4"/>
  <c r="AB312" i="4"/>
  <c r="AB313" i="4"/>
  <c r="AB314" i="4"/>
  <c r="AB315" i="4"/>
  <c r="AB316" i="4"/>
  <c r="AB317" i="4"/>
  <c r="AB318" i="4"/>
  <c r="AB319" i="4"/>
  <c r="AB320" i="4"/>
  <c r="AB321" i="4"/>
  <c r="AB322" i="4"/>
  <c r="AB323" i="4"/>
  <c r="AB324" i="4"/>
  <c r="AB325" i="4"/>
  <c r="AB326" i="4"/>
  <c r="AB327" i="4"/>
  <c r="AB328" i="4"/>
  <c r="AB329" i="4"/>
  <c r="AB330" i="4"/>
  <c r="AB331" i="4"/>
  <c r="AB332" i="4"/>
  <c r="AB333" i="4"/>
  <c r="AB334" i="4"/>
  <c r="AB335" i="4"/>
  <c r="AB336" i="4"/>
  <c r="AB337" i="4"/>
  <c r="AB338" i="4"/>
  <c r="AB339" i="4"/>
  <c r="AB340" i="4"/>
  <c r="AB341" i="4"/>
  <c r="AB342" i="4"/>
  <c r="AB343" i="4"/>
  <c r="AB344" i="4"/>
  <c r="AB345" i="4"/>
  <c r="AB346" i="4"/>
  <c r="AB347" i="4"/>
  <c r="J3" i="4"/>
  <c r="J4" i="4"/>
  <c r="J5" i="4"/>
  <c r="AC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AC293" i="4" s="1"/>
  <c r="J294" i="4"/>
  <c r="J295" i="4"/>
  <c r="J296" i="4"/>
  <c r="J297" i="4"/>
  <c r="J298" i="4"/>
  <c r="J299" i="4"/>
  <c r="J300" i="4"/>
  <c r="J301" i="4"/>
  <c r="J302" i="4"/>
  <c r="J303" i="4"/>
  <c r="J304" i="4"/>
  <c r="J305" i="4"/>
  <c r="J306" i="4"/>
  <c r="J307" i="4"/>
  <c r="J308" i="4"/>
  <c r="J309" i="4"/>
  <c r="AC309" i="4" s="1"/>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 i="4"/>
  <c r="V74" i="4" l="1"/>
  <c r="AD342" i="4"/>
  <c r="AD334" i="4"/>
  <c r="AD326" i="4"/>
  <c r="AD318" i="4"/>
  <c r="AD310" i="4"/>
  <c r="AD346" i="4"/>
  <c r="AD338" i="4"/>
  <c r="AD330" i="4"/>
  <c r="AD322" i="4"/>
  <c r="AD314" i="4"/>
  <c r="AD345" i="4"/>
  <c r="AD337" i="4"/>
  <c r="AD329" i="4"/>
  <c r="AD321" i="4"/>
  <c r="AD313" i="4"/>
  <c r="AD312" i="4"/>
  <c r="AD343" i="4"/>
  <c r="AD335" i="4"/>
  <c r="AD327" i="4"/>
  <c r="AD319" i="4"/>
  <c r="AD311" i="4"/>
  <c r="AD344" i="4"/>
  <c r="AD336" i="4"/>
  <c r="AD320" i="4"/>
  <c r="AD328" i="4"/>
  <c r="U298" i="4"/>
  <c r="V298" i="4"/>
  <c r="U226" i="4"/>
  <c r="V226" i="4"/>
  <c r="V165" i="4"/>
  <c r="U165" i="4"/>
  <c r="U121" i="4"/>
  <c r="V121" i="4"/>
  <c r="U93" i="4"/>
  <c r="V93" i="4"/>
  <c r="U65" i="4"/>
  <c r="V65" i="4"/>
  <c r="V36" i="4"/>
  <c r="V3" i="4"/>
  <c r="U3" i="4"/>
  <c r="U306" i="4"/>
  <c r="V306" i="4"/>
  <c r="V250" i="4"/>
  <c r="U250" i="4"/>
  <c r="V194" i="4"/>
  <c r="U194" i="4"/>
  <c r="V158" i="4"/>
  <c r="U158" i="4"/>
  <c r="V128" i="4"/>
  <c r="U128" i="4"/>
  <c r="V101" i="4"/>
  <c r="U101" i="4"/>
  <c r="V79" i="4"/>
  <c r="U79" i="4"/>
  <c r="V42" i="4"/>
  <c r="U42" i="4"/>
  <c r="V29" i="4"/>
  <c r="U29" i="4"/>
  <c r="V11" i="4"/>
  <c r="U11" i="4"/>
  <c r="U305" i="4"/>
  <c r="V305" i="4"/>
  <c r="U297" i="4"/>
  <c r="V297" i="4"/>
  <c r="U289" i="4"/>
  <c r="V289" i="4"/>
  <c r="V281" i="4"/>
  <c r="U281" i="4"/>
  <c r="U273" i="4"/>
  <c r="V273" i="4"/>
  <c r="U265" i="4"/>
  <c r="V265" i="4"/>
  <c r="U257" i="4"/>
  <c r="V257" i="4"/>
  <c r="V249" i="4"/>
  <c r="U249" i="4"/>
  <c r="U241" i="4"/>
  <c r="V241" i="4"/>
  <c r="U233" i="4"/>
  <c r="V233" i="4"/>
  <c r="U225" i="4"/>
  <c r="V225" i="4"/>
  <c r="V217" i="4"/>
  <c r="U217" i="4"/>
  <c r="V209" i="4"/>
  <c r="U209" i="4"/>
  <c r="V201" i="4"/>
  <c r="U201" i="4"/>
  <c r="U193" i="4"/>
  <c r="V193" i="4"/>
  <c r="V185" i="4"/>
  <c r="U185" i="4"/>
  <c r="U177" i="4"/>
  <c r="V177" i="4"/>
  <c r="U169" i="4"/>
  <c r="V169" i="4"/>
  <c r="U164" i="4"/>
  <c r="V164" i="4"/>
  <c r="V157" i="4"/>
  <c r="U157" i="4"/>
  <c r="U149" i="4"/>
  <c r="V149" i="4"/>
  <c r="U141" i="4"/>
  <c r="V141" i="4"/>
  <c r="U134" i="4"/>
  <c r="V134" i="4"/>
  <c r="V127" i="4"/>
  <c r="U127" i="4"/>
  <c r="U120" i="4"/>
  <c r="V120" i="4"/>
  <c r="U114" i="4"/>
  <c r="V114" i="4"/>
  <c r="U108" i="4"/>
  <c r="V108" i="4"/>
  <c r="V100" i="4"/>
  <c r="U100" i="4"/>
  <c r="V92" i="4"/>
  <c r="U85" i="4"/>
  <c r="V85" i="4"/>
  <c r="U78" i="4"/>
  <c r="V78" i="4"/>
  <c r="V71" i="4"/>
  <c r="U71" i="4"/>
  <c r="U64" i="4"/>
  <c r="V64" i="4"/>
  <c r="U57" i="4"/>
  <c r="V57" i="4"/>
  <c r="U49" i="4"/>
  <c r="V49" i="4"/>
  <c r="V41" i="4"/>
  <c r="U41" i="4"/>
  <c r="U35" i="4"/>
  <c r="V35" i="4"/>
  <c r="U28" i="4"/>
  <c r="V28" i="4"/>
  <c r="V18" i="4"/>
  <c r="U18" i="4"/>
  <c r="V10" i="4"/>
  <c r="U290" i="4"/>
  <c r="V290" i="4"/>
  <c r="U242" i="4"/>
  <c r="V242" i="4"/>
  <c r="U178" i="4"/>
  <c r="V178" i="4"/>
  <c r="V115" i="4"/>
  <c r="U115" i="4"/>
  <c r="V19" i="4"/>
  <c r="U19" i="4"/>
  <c r="U304" i="4"/>
  <c r="V304" i="4"/>
  <c r="U296" i="4"/>
  <c r="V296" i="4"/>
  <c r="U288" i="4"/>
  <c r="V288" i="4"/>
  <c r="U280" i="4"/>
  <c r="V280" i="4"/>
  <c r="U272" i="4"/>
  <c r="V272" i="4"/>
  <c r="U264" i="4"/>
  <c r="V264" i="4"/>
  <c r="U256" i="4"/>
  <c r="V256" i="4"/>
  <c r="U248" i="4"/>
  <c r="V248" i="4"/>
  <c r="U240" i="4"/>
  <c r="V240" i="4"/>
  <c r="U232" i="4"/>
  <c r="V232" i="4"/>
  <c r="U224" i="4"/>
  <c r="V224" i="4"/>
  <c r="U216" i="4"/>
  <c r="V216" i="4"/>
  <c r="U208" i="4"/>
  <c r="V208" i="4"/>
  <c r="U200" i="4"/>
  <c r="V200" i="4"/>
  <c r="U192" i="4"/>
  <c r="V192" i="4"/>
  <c r="U184" i="4"/>
  <c r="V184" i="4"/>
  <c r="U176" i="4"/>
  <c r="V176" i="4"/>
  <c r="U163" i="4"/>
  <c r="V163" i="4"/>
  <c r="U156" i="4"/>
  <c r="V156" i="4"/>
  <c r="V148" i="4"/>
  <c r="V140" i="4"/>
  <c r="U133" i="4"/>
  <c r="V133" i="4"/>
  <c r="U126" i="4"/>
  <c r="V126" i="4"/>
  <c r="U113" i="4"/>
  <c r="V113" i="4"/>
  <c r="U107" i="4"/>
  <c r="V107" i="4"/>
  <c r="U99" i="4"/>
  <c r="V99" i="4"/>
  <c r="U91" i="4"/>
  <c r="V91" i="4"/>
  <c r="V77" i="4"/>
  <c r="V63" i="4"/>
  <c r="U56" i="4"/>
  <c r="V56" i="4"/>
  <c r="U48" i="4"/>
  <c r="V48" i="4"/>
  <c r="U40" i="4"/>
  <c r="V40" i="4"/>
  <c r="U34" i="4"/>
  <c r="V34" i="4"/>
  <c r="U27" i="4"/>
  <c r="V27" i="4"/>
  <c r="U22" i="4"/>
  <c r="V22" i="4"/>
  <c r="V17" i="4"/>
  <c r="U17" i="4"/>
  <c r="U9" i="4"/>
  <c r="V9" i="4"/>
  <c r="V282" i="4"/>
  <c r="U282" i="4"/>
  <c r="U202" i="4"/>
  <c r="V202" i="4"/>
  <c r="V303" i="4"/>
  <c r="U303" i="4"/>
  <c r="V295" i="4"/>
  <c r="U295" i="4"/>
  <c r="V287" i="4"/>
  <c r="U287" i="4"/>
  <c r="U279" i="4"/>
  <c r="V279" i="4"/>
  <c r="V271" i="4"/>
  <c r="U271" i="4"/>
  <c r="V263" i="4"/>
  <c r="U263" i="4"/>
  <c r="V255" i="4"/>
  <c r="U255" i="4"/>
  <c r="U247" i="4"/>
  <c r="V247" i="4"/>
  <c r="V239" i="4"/>
  <c r="U239" i="4"/>
  <c r="V231" i="4"/>
  <c r="U231" i="4"/>
  <c r="V223" i="4"/>
  <c r="U223" i="4"/>
  <c r="U215" i="4"/>
  <c r="V215" i="4"/>
  <c r="V207" i="4"/>
  <c r="U207" i="4"/>
  <c r="V199" i="4"/>
  <c r="U199" i="4"/>
  <c r="U191" i="4"/>
  <c r="V191" i="4"/>
  <c r="U183" i="4"/>
  <c r="V183" i="4"/>
  <c r="U175" i="4"/>
  <c r="V175" i="4"/>
  <c r="U162" i="4"/>
  <c r="V162" i="4"/>
  <c r="U155" i="4"/>
  <c r="V155" i="4"/>
  <c r="U147" i="4"/>
  <c r="V147" i="4"/>
  <c r="V139" i="4"/>
  <c r="U132" i="4"/>
  <c r="V132" i="4"/>
  <c r="U125" i="4"/>
  <c r="V125" i="4"/>
  <c r="U112" i="4"/>
  <c r="V112" i="4"/>
  <c r="V106" i="4"/>
  <c r="V98" i="4"/>
  <c r="V90" i="4"/>
  <c r="U84" i="4"/>
  <c r="V84" i="4"/>
  <c r="U70" i="4"/>
  <c r="V70" i="4"/>
  <c r="U55" i="4"/>
  <c r="V55" i="4"/>
  <c r="U47" i="4"/>
  <c r="V47" i="4"/>
  <c r="U39" i="4"/>
  <c r="V39" i="4"/>
  <c r="U26" i="4"/>
  <c r="V26" i="4"/>
  <c r="U16" i="4"/>
  <c r="V16" i="4"/>
  <c r="U8" i="4"/>
  <c r="V8" i="4"/>
  <c r="U258" i="4"/>
  <c r="V258" i="4"/>
  <c r="V186" i="4"/>
  <c r="U186" i="4"/>
  <c r="V72" i="4"/>
  <c r="U72" i="4"/>
  <c r="U302" i="4"/>
  <c r="V302" i="4"/>
  <c r="V294" i="4"/>
  <c r="U294" i="4"/>
  <c r="U286" i="4"/>
  <c r="V286" i="4"/>
  <c r="V278" i="4"/>
  <c r="U278" i="4"/>
  <c r="U270" i="4"/>
  <c r="V270" i="4"/>
  <c r="V262" i="4"/>
  <c r="U262" i="4"/>
  <c r="V254" i="4"/>
  <c r="U254" i="4"/>
  <c r="V246" i="4"/>
  <c r="U246" i="4"/>
  <c r="U238" i="4"/>
  <c r="V238" i="4"/>
  <c r="V230" i="4"/>
  <c r="U230" i="4"/>
  <c r="U222" i="4"/>
  <c r="V222" i="4"/>
  <c r="U214" i="4"/>
  <c r="V214" i="4"/>
  <c r="U206" i="4"/>
  <c r="V206" i="4"/>
  <c r="V198" i="4"/>
  <c r="U198" i="4"/>
  <c r="V190" i="4"/>
  <c r="U190" i="4"/>
  <c r="V182" i="4"/>
  <c r="U182" i="4"/>
  <c r="U174" i="4"/>
  <c r="V174" i="4"/>
  <c r="U161" i="4"/>
  <c r="V161" i="4"/>
  <c r="U154" i="4"/>
  <c r="V154" i="4"/>
  <c r="V146" i="4"/>
  <c r="V138" i="4"/>
  <c r="U131" i="4"/>
  <c r="V131" i="4"/>
  <c r="V124" i="4"/>
  <c r="U124" i="4"/>
  <c r="U119" i="4"/>
  <c r="V119" i="4"/>
  <c r="V111" i="4"/>
  <c r="U111" i="4"/>
  <c r="U105" i="4"/>
  <c r="V105" i="4"/>
  <c r="V97" i="4"/>
  <c r="V89" i="4"/>
  <c r="U89" i="4"/>
  <c r="V83" i="4"/>
  <c r="V76" i="4"/>
  <c r="U76" i="4"/>
  <c r="V69" i="4"/>
  <c r="U69" i="4"/>
  <c r="U62" i="4"/>
  <c r="V62" i="4"/>
  <c r="V54" i="4"/>
  <c r="U54" i="4"/>
  <c r="U46" i="4"/>
  <c r="V46" i="4"/>
  <c r="V33" i="4"/>
  <c r="U33" i="4"/>
  <c r="V25" i="4"/>
  <c r="U25" i="4"/>
  <c r="U21" i="4"/>
  <c r="V21" i="4"/>
  <c r="V15" i="4"/>
  <c r="U7" i="4"/>
  <c r="V7" i="4"/>
  <c r="U274" i="4"/>
  <c r="V274" i="4"/>
  <c r="V218" i="4"/>
  <c r="U218" i="4"/>
  <c r="V170" i="4"/>
  <c r="U170" i="4"/>
  <c r="V135" i="4"/>
  <c r="U135" i="4"/>
  <c r="V109" i="4"/>
  <c r="V309" i="4"/>
  <c r="U309" i="4"/>
  <c r="V301" i="4"/>
  <c r="U301" i="4"/>
  <c r="V293" i="4"/>
  <c r="U293" i="4"/>
  <c r="V285" i="4"/>
  <c r="U285" i="4"/>
  <c r="V277" i="4"/>
  <c r="U277" i="4"/>
  <c r="V269" i="4"/>
  <c r="U269" i="4"/>
  <c r="V261" i="4"/>
  <c r="U261" i="4"/>
  <c r="V253" i="4"/>
  <c r="U253" i="4"/>
  <c r="V245" i="4"/>
  <c r="U245" i="4"/>
  <c r="V237" i="4"/>
  <c r="U237" i="4"/>
  <c r="V229" i="4"/>
  <c r="U229" i="4"/>
  <c r="V221" i="4"/>
  <c r="U221" i="4"/>
  <c r="V213" i="4"/>
  <c r="U213" i="4"/>
  <c r="V205" i="4"/>
  <c r="U205" i="4"/>
  <c r="V197" i="4"/>
  <c r="U197" i="4"/>
  <c r="V189" i="4"/>
  <c r="U189" i="4"/>
  <c r="V181" i="4"/>
  <c r="U181" i="4"/>
  <c r="V173" i="4"/>
  <c r="U173" i="4"/>
  <c r="V168" i="4"/>
  <c r="U168" i="4"/>
  <c r="V153" i="4"/>
  <c r="U153" i="4"/>
  <c r="V145" i="4"/>
  <c r="U145" i="4"/>
  <c r="V137" i="4"/>
  <c r="V130" i="4"/>
  <c r="U130" i="4"/>
  <c r="V123" i="4"/>
  <c r="U123" i="4"/>
  <c r="V118" i="4"/>
  <c r="U118" i="4"/>
  <c r="V104" i="4"/>
  <c r="U104" i="4"/>
  <c r="V96" i="4"/>
  <c r="U96" i="4"/>
  <c r="V88" i="4"/>
  <c r="U88" i="4"/>
  <c r="V82" i="4"/>
  <c r="V75" i="4"/>
  <c r="V68" i="4"/>
  <c r="U68" i="4"/>
  <c r="V61" i="4"/>
  <c r="U61" i="4"/>
  <c r="V53" i="4"/>
  <c r="U53" i="4"/>
  <c r="V45" i="4"/>
  <c r="U45" i="4"/>
  <c r="U32" i="4"/>
  <c r="V32" i="4"/>
  <c r="V24" i="4"/>
  <c r="U24" i="4"/>
  <c r="V14" i="4"/>
  <c r="U14" i="4"/>
  <c r="U266" i="4"/>
  <c r="V266" i="4"/>
  <c r="U210" i="4"/>
  <c r="V210" i="4"/>
  <c r="V142" i="4"/>
  <c r="V50" i="4"/>
  <c r="U50" i="4"/>
  <c r="V308" i="4"/>
  <c r="U308" i="4"/>
  <c r="V300" i="4"/>
  <c r="U300" i="4"/>
  <c r="V292" i="4"/>
  <c r="U292" i="4"/>
  <c r="V284" i="4"/>
  <c r="U284" i="4"/>
  <c r="V276" i="4"/>
  <c r="U276" i="4"/>
  <c r="V268" i="4"/>
  <c r="U268" i="4"/>
  <c r="V260" i="4"/>
  <c r="U260" i="4"/>
  <c r="V252" i="4"/>
  <c r="U252" i="4"/>
  <c r="V244" i="4"/>
  <c r="U244" i="4"/>
  <c r="V236" i="4"/>
  <c r="U236" i="4"/>
  <c r="V228" i="4"/>
  <c r="U228" i="4"/>
  <c r="V220" i="4"/>
  <c r="U220" i="4"/>
  <c r="V212" i="4"/>
  <c r="U212" i="4"/>
  <c r="V204" i="4"/>
  <c r="U204" i="4"/>
  <c r="V196" i="4"/>
  <c r="U196" i="4"/>
  <c r="V188" i="4"/>
  <c r="U188" i="4"/>
  <c r="V180" i="4"/>
  <c r="U180" i="4"/>
  <c r="V172" i="4"/>
  <c r="U172" i="4"/>
  <c r="V167" i="4"/>
  <c r="U167" i="4"/>
  <c r="V160" i="4"/>
  <c r="U160" i="4"/>
  <c r="V152" i="4"/>
  <c r="U152" i="4"/>
  <c r="V144" i="4"/>
  <c r="V122" i="4"/>
  <c r="U122" i="4"/>
  <c r="V117" i="4"/>
  <c r="U117" i="4"/>
  <c r="V110" i="4"/>
  <c r="U110" i="4"/>
  <c r="V103" i="4"/>
  <c r="U103" i="4"/>
  <c r="V95" i="4"/>
  <c r="U95" i="4"/>
  <c r="V87" i="4"/>
  <c r="U87" i="4"/>
  <c r="V81" i="4"/>
  <c r="U81" i="4"/>
  <c r="U74" i="4"/>
  <c r="V67" i="4"/>
  <c r="U67" i="4"/>
  <c r="V60" i="4"/>
  <c r="U60" i="4"/>
  <c r="V52" i="4"/>
  <c r="U52" i="4"/>
  <c r="V44" i="4"/>
  <c r="U44" i="4"/>
  <c r="V38" i="4"/>
  <c r="U38" i="4"/>
  <c r="V31" i="4"/>
  <c r="U31" i="4"/>
  <c r="V20" i="4"/>
  <c r="U20" i="4"/>
  <c r="V13" i="4"/>
  <c r="U13" i="4"/>
  <c r="V5" i="4"/>
  <c r="U5" i="4"/>
  <c r="U234" i="4"/>
  <c r="V234" i="4"/>
  <c r="U150" i="4"/>
  <c r="V150" i="4"/>
  <c r="U58" i="4"/>
  <c r="V58" i="4"/>
  <c r="V307" i="4"/>
  <c r="U307" i="4"/>
  <c r="V299" i="4"/>
  <c r="U299" i="4"/>
  <c r="V291" i="4"/>
  <c r="U291" i="4"/>
  <c r="V283" i="4"/>
  <c r="U283" i="4"/>
  <c r="V275" i="4"/>
  <c r="U275" i="4"/>
  <c r="V267" i="4"/>
  <c r="U267" i="4"/>
  <c r="V259" i="4"/>
  <c r="U259" i="4"/>
  <c r="V251" i="4"/>
  <c r="U251" i="4"/>
  <c r="V243" i="4"/>
  <c r="U243" i="4"/>
  <c r="V235" i="4"/>
  <c r="U235" i="4"/>
  <c r="V227" i="4"/>
  <c r="U227" i="4"/>
  <c r="V219" i="4"/>
  <c r="U219" i="4"/>
  <c r="V211" i="4"/>
  <c r="U211" i="4"/>
  <c r="V203" i="4"/>
  <c r="U203" i="4"/>
  <c r="V195" i="4"/>
  <c r="U195" i="4"/>
  <c r="V187" i="4"/>
  <c r="U187" i="4"/>
  <c r="V179" i="4"/>
  <c r="U179" i="4"/>
  <c r="V171" i="4"/>
  <c r="U171" i="4"/>
  <c r="V166" i="4"/>
  <c r="U166" i="4"/>
  <c r="V159" i="4"/>
  <c r="U159" i="4"/>
  <c r="V151" i="4"/>
  <c r="U151" i="4"/>
  <c r="V143" i="4"/>
  <c r="V136" i="4"/>
  <c r="U136" i="4"/>
  <c r="V129" i="4"/>
  <c r="U129" i="4"/>
  <c r="V116" i="4"/>
  <c r="U116" i="4"/>
  <c r="V102" i="4"/>
  <c r="U102" i="4"/>
  <c r="V94" i="4"/>
  <c r="U94" i="4"/>
  <c r="V86" i="4"/>
  <c r="U86" i="4"/>
  <c r="V80" i="4"/>
  <c r="U80" i="4"/>
  <c r="V73" i="4"/>
  <c r="U73" i="4"/>
  <c r="V66" i="4"/>
  <c r="U66" i="4"/>
  <c r="V59" i="4"/>
  <c r="U59" i="4"/>
  <c r="V51" i="4"/>
  <c r="U51" i="4"/>
  <c r="V43" i="4"/>
  <c r="V37" i="4"/>
  <c r="V30" i="4"/>
  <c r="U30" i="4"/>
  <c r="V23" i="4"/>
  <c r="U23" i="4"/>
  <c r="V12" i="4"/>
  <c r="V4" i="4"/>
  <c r="U4" i="4"/>
  <c r="T290" i="4"/>
  <c r="T258" i="4"/>
  <c r="T226" i="4"/>
  <c r="AB186" i="4"/>
  <c r="T186" i="4"/>
  <c r="T135" i="4"/>
  <c r="AC71" i="4"/>
  <c r="AB304" i="4"/>
  <c r="T304" i="4"/>
  <c r="AB296" i="4"/>
  <c r="T296" i="4"/>
  <c r="T288" i="4"/>
  <c r="AB280" i="4"/>
  <c r="T280" i="4"/>
  <c r="T272" i="4"/>
  <c r="AB264" i="4"/>
  <c r="T264" i="4"/>
  <c r="T256" i="4"/>
  <c r="AB248" i="4"/>
  <c r="T248" i="4"/>
  <c r="T240" i="4"/>
  <c r="T232" i="4"/>
  <c r="T224" i="4"/>
  <c r="T216" i="4"/>
  <c r="T208" i="4"/>
  <c r="T200" i="4"/>
  <c r="T192" i="4"/>
  <c r="T184" i="4"/>
  <c r="T163" i="4"/>
  <c r="T156" i="4"/>
  <c r="T140" i="4"/>
  <c r="T133" i="4"/>
  <c r="AC303" i="4"/>
  <c r="AC295" i="4"/>
  <c r="AC287" i="4"/>
  <c r="AC279" i="4"/>
  <c r="AC271" i="4"/>
  <c r="AC263" i="4"/>
  <c r="AC255" i="4"/>
  <c r="AC247" i="4"/>
  <c r="AC239" i="4"/>
  <c r="AC231" i="4"/>
  <c r="AC223" i="4"/>
  <c r="AC215" i="4"/>
  <c r="AC207" i="4"/>
  <c r="AC199" i="4"/>
  <c r="AC191" i="4"/>
  <c r="AC183" i="4"/>
  <c r="AC175" i="4"/>
  <c r="AC162" i="4"/>
  <c r="AC155" i="4"/>
  <c r="AC147" i="4"/>
  <c r="AC139" i="4"/>
  <c r="AC132" i="4"/>
  <c r="AC125" i="4"/>
  <c r="AC112" i="4"/>
  <c r="AC106" i="4"/>
  <c r="AC98" i="4"/>
  <c r="AC90" i="4"/>
  <c r="AC84" i="4"/>
  <c r="AC70" i="4"/>
  <c r="AC55" i="4"/>
  <c r="AC47" i="4"/>
  <c r="AC39" i="4"/>
  <c r="AC26" i="4"/>
  <c r="AC16" i="4"/>
  <c r="AC8" i="4"/>
  <c r="AD340" i="4"/>
  <c r="AD332" i="4"/>
  <c r="AD324" i="4"/>
  <c r="AD316" i="4"/>
  <c r="AD347" i="4"/>
  <c r="AD339" i="4"/>
  <c r="AD331" i="4"/>
  <c r="AD323" i="4"/>
  <c r="AD315" i="4"/>
  <c r="AC245" i="4"/>
  <c r="T306" i="4"/>
  <c r="T274" i="4"/>
  <c r="T242" i="4"/>
  <c r="AB210" i="4"/>
  <c r="T210" i="4"/>
  <c r="T178" i="4"/>
  <c r="AB150" i="4"/>
  <c r="AC289" i="4"/>
  <c r="AC273" i="4"/>
  <c r="AC249" i="4"/>
  <c r="AC233" i="4"/>
  <c r="AC209" i="4"/>
  <c r="AC193" i="4"/>
  <c r="AC169" i="4"/>
  <c r="AC157" i="4"/>
  <c r="AC141" i="4"/>
  <c r="AC127" i="4"/>
  <c r="AC114" i="4"/>
  <c r="AC92" i="4"/>
  <c r="AC78" i="4"/>
  <c r="AC64" i="4"/>
  <c r="AC49" i="4"/>
  <c r="AC35" i="4"/>
  <c r="AC10" i="4"/>
  <c r="T297" i="4"/>
  <c r="T281" i="4"/>
  <c r="T257" i="4"/>
  <c r="T233" i="4"/>
  <c r="AB209" i="4"/>
  <c r="T209" i="4"/>
  <c r="AB185" i="4"/>
  <c r="T185" i="4"/>
  <c r="T169" i="4"/>
  <c r="AB157" i="4"/>
  <c r="T120" i="4"/>
  <c r="AB92" i="4"/>
  <c r="AB78" i="4"/>
  <c r="AC280" i="4"/>
  <c r="AC240" i="4"/>
  <c r="AC200" i="4"/>
  <c r="AC156" i="4"/>
  <c r="AC91" i="4"/>
  <c r="AC56" i="4"/>
  <c r="AC34" i="4"/>
  <c r="AC9" i="4"/>
  <c r="AD341" i="4"/>
  <c r="AD317" i="4"/>
  <c r="T303" i="4"/>
  <c r="T295" i="4"/>
  <c r="T287" i="4"/>
  <c r="T279" i="4"/>
  <c r="T271" i="4"/>
  <c r="T263" i="4"/>
  <c r="T255" i="4"/>
  <c r="T247" i="4"/>
  <c r="T239" i="4"/>
  <c r="T231" i="4"/>
  <c r="T223" i="4"/>
  <c r="T215" i="4"/>
  <c r="T207" i="4"/>
  <c r="T199" i="4"/>
  <c r="T191" i="4"/>
  <c r="T183" i="4"/>
  <c r="T175" i="4"/>
  <c r="T162" i="4"/>
  <c r="T155" i="4"/>
  <c r="T139" i="4"/>
  <c r="T132" i="4"/>
  <c r="T70" i="4"/>
  <c r="AB7" i="4"/>
  <c r="AC2" i="4"/>
  <c r="AC302" i="4"/>
  <c r="AC294" i="4"/>
  <c r="AC286" i="4"/>
  <c r="AC278" i="4"/>
  <c r="AC270" i="4"/>
  <c r="AC262" i="4"/>
  <c r="AC254" i="4"/>
  <c r="AC246" i="4"/>
  <c r="AC238" i="4"/>
  <c r="AC230" i="4"/>
  <c r="AC222" i="4"/>
  <c r="AC214" i="4"/>
  <c r="AC206" i="4"/>
  <c r="AC198" i="4"/>
  <c r="AC190" i="4"/>
  <c r="AC182" i="4"/>
  <c r="AC174" i="4"/>
  <c r="AC161" i="4"/>
  <c r="AC154" i="4"/>
  <c r="AC146" i="4"/>
  <c r="AC138" i="4"/>
  <c r="AC124" i="4"/>
  <c r="AC119" i="4"/>
  <c r="AC111" i="4"/>
  <c r="AC105" i="4"/>
  <c r="AC97" i="4"/>
  <c r="AC89" i="4"/>
  <c r="AC76" i="4"/>
  <c r="AC69" i="4"/>
  <c r="AC62" i="4"/>
  <c r="AC54" i="4"/>
  <c r="AC46" i="4"/>
  <c r="AC33" i="4"/>
  <c r="AC25" i="4"/>
  <c r="AC21" i="4"/>
  <c r="AC15" i="4"/>
  <c r="AC7" i="4"/>
  <c r="AC131" i="4"/>
  <c r="T282" i="4"/>
  <c r="T250" i="4"/>
  <c r="T218" i="4"/>
  <c r="T194" i="4"/>
  <c r="T165" i="4"/>
  <c r="AB115" i="4"/>
  <c r="AB93" i="4"/>
  <c r="AB36" i="4"/>
  <c r="AC305" i="4"/>
  <c r="AC265" i="4"/>
  <c r="AC225" i="4"/>
  <c r="AC177" i="4"/>
  <c r="AC108" i="4"/>
  <c r="T305" i="4"/>
  <c r="T249" i="4"/>
  <c r="T201" i="4"/>
  <c r="T164" i="4"/>
  <c r="AB127" i="4"/>
  <c r="AC264" i="4"/>
  <c r="AC232" i="4"/>
  <c r="AC208" i="4"/>
  <c r="AC176" i="4"/>
  <c r="AC163" i="4"/>
  <c r="AC140" i="4"/>
  <c r="AC126" i="4"/>
  <c r="AC107" i="4"/>
  <c r="AC99" i="4"/>
  <c r="AC77" i="4"/>
  <c r="AC63" i="4"/>
  <c r="AC48" i="4"/>
  <c r="AC40" i="4"/>
  <c r="AC17" i="4"/>
  <c r="AD325" i="4"/>
  <c r="AB302" i="4"/>
  <c r="T302" i="4"/>
  <c r="AB278" i="4"/>
  <c r="T278" i="4"/>
  <c r="T262" i="4"/>
  <c r="AB246" i="4"/>
  <c r="T246" i="4"/>
  <c r="AB230" i="4"/>
  <c r="T230" i="4"/>
  <c r="AB206" i="4"/>
  <c r="T206" i="4"/>
  <c r="T182" i="4"/>
  <c r="T161" i="4"/>
  <c r="T146" i="4"/>
  <c r="AB119" i="4"/>
  <c r="T119" i="4"/>
  <c r="T111" i="4"/>
  <c r="T89" i="4"/>
  <c r="AB83" i="4"/>
  <c r="T69" i="4"/>
  <c r="AB62" i="4"/>
  <c r="T62" i="4"/>
  <c r="AB46" i="4"/>
  <c r="T33" i="4"/>
  <c r="AB25" i="4"/>
  <c r="AC301" i="4"/>
  <c r="AC285" i="4"/>
  <c r="AC277" i="4"/>
  <c r="AC269" i="4"/>
  <c r="AC261" i="4"/>
  <c r="AC253" i="4"/>
  <c r="AC237" i="4"/>
  <c r="AC229" i="4"/>
  <c r="AC221" i="4"/>
  <c r="AC213" i="4"/>
  <c r="AC205" i="4"/>
  <c r="AC197" i="4"/>
  <c r="AC189" i="4"/>
  <c r="AC181" i="4"/>
  <c r="AC173" i="4"/>
  <c r="AC168" i="4"/>
  <c r="AC153" i="4"/>
  <c r="AC145" i="4"/>
  <c r="AC137" i="4"/>
  <c r="AC130" i="4"/>
  <c r="AC123" i="4"/>
  <c r="AC118" i="4"/>
  <c r="AC104" i="4"/>
  <c r="AC96" i="4"/>
  <c r="AC88" i="4"/>
  <c r="AC75" i="4"/>
  <c r="AC68" i="4"/>
  <c r="AC61" i="4"/>
  <c r="AC53" i="4"/>
  <c r="AC45" i="4"/>
  <c r="AC32" i="4"/>
  <c r="AC24" i="4"/>
  <c r="AC14" i="4"/>
  <c r="T265" i="4"/>
  <c r="T217" i="4"/>
  <c r="T177" i="4"/>
  <c r="T17" i="4"/>
  <c r="AC304" i="4"/>
  <c r="AC272" i="4"/>
  <c r="AC256" i="4"/>
  <c r="AC248" i="4"/>
  <c r="AC224" i="4"/>
  <c r="AC216" i="4"/>
  <c r="AC184" i="4"/>
  <c r="AC148" i="4"/>
  <c r="AC133" i="4"/>
  <c r="AC113" i="4"/>
  <c r="AC22" i="4"/>
  <c r="T2" i="4"/>
  <c r="T301" i="4"/>
  <c r="T293" i="4"/>
  <c r="T285" i="4"/>
  <c r="T277" i="4"/>
  <c r="T269" i="4"/>
  <c r="T261" i="4"/>
  <c r="T253" i="4"/>
  <c r="AB245" i="4"/>
  <c r="T245" i="4"/>
  <c r="T237" i="4"/>
  <c r="T229" i="4"/>
  <c r="T221" i="4"/>
  <c r="T213" i="4"/>
  <c r="T205" i="4"/>
  <c r="T197" i="4"/>
  <c r="T189" i="4"/>
  <c r="T181" i="4"/>
  <c r="T168" i="4"/>
  <c r="T153" i="4"/>
  <c r="T104" i="4"/>
  <c r="T82" i="4"/>
  <c r="AC308" i="4"/>
  <c r="AC300" i="4"/>
  <c r="AC292" i="4"/>
  <c r="AC284" i="4"/>
  <c r="AC276" i="4"/>
  <c r="AC268" i="4"/>
  <c r="AC260" i="4"/>
  <c r="AC252" i="4"/>
  <c r="AC244" i="4"/>
  <c r="AC236" i="4"/>
  <c r="AC228" i="4"/>
  <c r="AC220" i="4"/>
  <c r="AC212" i="4"/>
  <c r="AC204" i="4"/>
  <c r="AC196" i="4"/>
  <c r="AC188" i="4"/>
  <c r="AC180" i="4"/>
  <c r="AC172" i="4"/>
  <c r="AC167" i="4"/>
  <c r="AC160" i="4"/>
  <c r="AC152" i="4"/>
  <c r="AC144" i="4"/>
  <c r="AC122" i="4"/>
  <c r="AC117" i="4"/>
  <c r="AC110" i="4"/>
  <c r="AC103" i="4"/>
  <c r="AC95" i="4"/>
  <c r="AC87" i="4"/>
  <c r="AC81" i="4"/>
  <c r="AC74" i="4"/>
  <c r="AC67" i="4"/>
  <c r="AC60" i="4"/>
  <c r="AC52" i="4"/>
  <c r="AC44" i="4"/>
  <c r="AC38" i="4"/>
  <c r="AC31" i="4"/>
  <c r="AC20" i="4"/>
  <c r="AC13" i="4"/>
  <c r="AC5" i="4"/>
  <c r="AC83" i="4"/>
  <c r="AB35" i="4"/>
  <c r="AC288" i="4"/>
  <c r="AC192" i="4"/>
  <c r="AC27" i="4"/>
  <c r="AD333" i="4"/>
  <c r="T97" i="4"/>
  <c r="T308" i="4"/>
  <c r="T300" i="4"/>
  <c r="T292" i="4"/>
  <c r="AB284" i="4"/>
  <c r="T284" i="4"/>
  <c r="T276" i="4"/>
  <c r="T268" i="4"/>
  <c r="T260" i="4"/>
  <c r="T252" i="4"/>
  <c r="T244" i="4"/>
  <c r="T236" i="4"/>
  <c r="T228" i="4"/>
  <c r="T220" i="4"/>
  <c r="T212" i="4"/>
  <c r="T204" i="4"/>
  <c r="T196" i="4"/>
  <c r="T188" i="4"/>
  <c r="T180" i="4"/>
  <c r="T172" i="4"/>
  <c r="T167" i="4"/>
  <c r="T160" i="4"/>
  <c r="T152" i="4"/>
  <c r="T81" i="4"/>
  <c r="AB23" i="4"/>
  <c r="AB12" i="4"/>
  <c r="AB4" i="4"/>
  <c r="AC307" i="4"/>
  <c r="AC299" i="4"/>
  <c r="AC291" i="4"/>
  <c r="AC283" i="4"/>
  <c r="AC275" i="4"/>
  <c r="AC267" i="4"/>
  <c r="AC259" i="4"/>
  <c r="AC251" i="4"/>
  <c r="AC243" i="4"/>
  <c r="AC235" i="4"/>
  <c r="AC227" i="4"/>
  <c r="AC219" i="4"/>
  <c r="AC211" i="4"/>
  <c r="AC203" i="4"/>
  <c r="AC195" i="4"/>
  <c r="AC187" i="4"/>
  <c r="AC179" i="4"/>
  <c r="AC171" i="4"/>
  <c r="AC166" i="4"/>
  <c r="AC159" i="4"/>
  <c r="AC151" i="4"/>
  <c r="AC143" i="4"/>
  <c r="AC136" i="4"/>
  <c r="AC129" i="4"/>
  <c r="AC116" i="4"/>
  <c r="AC102" i="4"/>
  <c r="AC94" i="4"/>
  <c r="AC86" i="4"/>
  <c r="AC80" i="4"/>
  <c r="AC73" i="4"/>
  <c r="AC66" i="4"/>
  <c r="AC59" i="4"/>
  <c r="AC51" i="4"/>
  <c r="AC43" i="4"/>
  <c r="AC37" i="4"/>
  <c r="AC30" i="4"/>
  <c r="AC23" i="4"/>
  <c r="AC12" i="4"/>
  <c r="AC4" i="4"/>
  <c r="AC82" i="4"/>
  <c r="T298" i="4"/>
  <c r="AB266" i="4"/>
  <c r="T266" i="4"/>
  <c r="AB234" i="4"/>
  <c r="T234" i="4"/>
  <c r="T202" i="4"/>
  <c r="AB170" i="4"/>
  <c r="T170" i="4"/>
  <c r="T142" i="4"/>
  <c r="AB128" i="4"/>
  <c r="T128" i="4"/>
  <c r="AB65" i="4"/>
  <c r="AC297" i="4"/>
  <c r="AC281" i="4"/>
  <c r="AC257" i="4"/>
  <c r="AC241" i="4"/>
  <c r="AC217" i="4"/>
  <c r="AC201" i="4"/>
  <c r="AC185" i="4"/>
  <c r="AC164" i="4"/>
  <c r="AC149" i="4"/>
  <c r="AC134" i="4"/>
  <c r="AC120" i="4"/>
  <c r="AC100" i="4"/>
  <c r="AC85" i="4"/>
  <c r="AC57" i="4"/>
  <c r="AC41" i="4"/>
  <c r="AC28" i="4"/>
  <c r="AC18" i="4"/>
  <c r="T289" i="4"/>
  <c r="T273" i="4"/>
  <c r="T241" i="4"/>
  <c r="AB225" i="4"/>
  <c r="T225" i="4"/>
  <c r="AB193" i="4"/>
  <c r="T193" i="4"/>
  <c r="AB149" i="4"/>
  <c r="AD149" i="4" s="1"/>
  <c r="AC296" i="4"/>
  <c r="AB294" i="4"/>
  <c r="T294" i="4"/>
  <c r="T286" i="4"/>
  <c r="T270" i="4"/>
  <c r="T254" i="4"/>
  <c r="AB238" i="4"/>
  <c r="T238" i="4"/>
  <c r="AB222" i="4"/>
  <c r="T222" i="4"/>
  <c r="T214" i="4"/>
  <c r="T198" i="4"/>
  <c r="T190" i="4"/>
  <c r="T174" i="4"/>
  <c r="T138" i="4"/>
  <c r="T307" i="4"/>
  <c r="T299" i="4"/>
  <c r="T291" i="4"/>
  <c r="AB283" i="4"/>
  <c r="T283" i="4"/>
  <c r="T275" i="4"/>
  <c r="AB267" i="4"/>
  <c r="T267" i="4"/>
  <c r="T259" i="4"/>
  <c r="AB251" i="4"/>
  <c r="T251" i="4"/>
  <c r="T243" i="4"/>
  <c r="T235" i="4"/>
  <c r="T227" i="4"/>
  <c r="T219" i="4"/>
  <c r="AB211" i="4"/>
  <c r="T211" i="4"/>
  <c r="AB203" i="4"/>
  <c r="T203" i="4"/>
  <c r="AB195" i="4"/>
  <c r="T195" i="4"/>
  <c r="T187" i="4"/>
  <c r="AB179" i="4"/>
  <c r="T179" i="4"/>
  <c r="AB171" i="4"/>
  <c r="T171" i="4"/>
  <c r="T166" i="4"/>
  <c r="AB151" i="4"/>
  <c r="AB143" i="4"/>
  <c r="T143" i="4"/>
  <c r="AB136" i="4"/>
  <c r="AB116" i="4"/>
  <c r="T102" i="4"/>
  <c r="AB94" i="4"/>
  <c r="AB86" i="4"/>
  <c r="AB80" i="4"/>
  <c r="AB66" i="4"/>
  <c r="AB59" i="4"/>
  <c r="T51" i="4"/>
  <c r="AB37" i="4"/>
  <c r="AB30" i="4"/>
  <c r="T11" i="4"/>
  <c r="T3" i="4"/>
  <c r="AC306" i="4"/>
  <c r="AC298" i="4"/>
  <c r="AC290" i="4"/>
  <c r="AC282" i="4"/>
  <c r="AC274" i="4"/>
  <c r="AC266" i="4"/>
  <c r="AC258" i="4"/>
  <c r="AC250" i="4"/>
  <c r="AC242" i="4"/>
  <c r="AC234" i="4"/>
  <c r="AC226" i="4"/>
  <c r="AC218" i="4"/>
  <c r="AC210" i="4"/>
  <c r="AC202" i="4"/>
  <c r="AC194" i="4"/>
  <c r="AC186" i="4"/>
  <c r="AC178" i="4"/>
  <c r="AC170" i="4"/>
  <c r="AC165" i="4"/>
  <c r="AC158" i="4"/>
  <c r="AC150" i="4"/>
  <c r="AC142" i="4"/>
  <c r="AC135" i="4"/>
  <c r="AC128" i="4"/>
  <c r="AC121" i="4"/>
  <c r="AC115" i="4"/>
  <c r="AC109" i="4"/>
  <c r="AC101" i="4"/>
  <c r="AC93" i="4"/>
  <c r="AC79" i="4"/>
  <c r="AC72" i="4"/>
  <c r="AC65" i="4"/>
  <c r="AC58" i="4"/>
  <c r="AC50" i="4"/>
  <c r="AC42" i="4"/>
  <c r="AC36" i="4"/>
  <c r="AC29" i="4"/>
  <c r="AC19" i="4"/>
  <c r="AC11" i="4"/>
  <c r="AC3" i="4"/>
  <c r="AD309" i="4"/>
  <c r="AB21" i="4"/>
  <c r="AB301" i="4"/>
  <c r="AB237" i="4"/>
  <c r="AB158" i="4"/>
  <c r="AB68" i="4"/>
  <c r="AB14" i="4"/>
  <c r="AB293" i="4"/>
  <c r="AD293" i="4" s="1"/>
  <c r="AB229" i="4"/>
  <c r="AB146" i="4"/>
  <c r="AB58" i="4"/>
  <c r="AB3" i="4"/>
  <c r="AB285" i="4"/>
  <c r="AB221" i="4"/>
  <c r="AB134" i="4"/>
  <c r="AB56" i="4"/>
  <c r="AB277" i="4"/>
  <c r="AB213" i="4"/>
  <c r="AB123" i="4"/>
  <c r="AB42" i="4"/>
  <c r="AB269" i="4"/>
  <c r="AB202" i="4"/>
  <c r="AB113" i="4"/>
  <c r="AB33" i="4"/>
  <c r="AB261" i="4"/>
  <c r="AB192" i="4"/>
  <c r="AB101" i="4"/>
  <c r="AB29" i="4"/>
  <c r="AB253" i="4"/>
  <c r="AB181" i="4"/>
  <c r="AB89" i="4"/>
  <c r="AB305" i="4"/>
  <c r="AB289" i="4"/>
  <c r="AB295" i="4"/>
  <c r="AB271" i="4"/>
  <c r="AB247" i="4"/>
  <c r="AB223" i="4"/>
  <c r="AB199" i="4"/>
  <c r="AB175" i="4"/>
  <c r="AB155" i="4"/>
  <c r="AB132" i="4"/>
  <c r="AB112" i="4"/>
  <c r="AB90" i="4"/>
  <c r="AB70" i="4"/>
  <c r="AB47" i="4"/>
  <c r="AB303" i="4"/>
  <c r="AB279" i="4"/>
  <c r="AB255" i="4"/>
  <c r="AB231" i="4"/>
  <c r="AB207" i="4"/>
  <c r="AB183" i="4"/>
  <c r="AB162" i="4"/>
  <c r="AB139" i="4"/>
  <c r="AB125" i="4"/>
  <c r="AB106" i="4"/>
  <c r="AB84" i="4"/>
  <c r="AB39" i="4"/>
  <c r="AB26" i="4"/>
  <c r="AB16" i="4"/>
  <c r="AB287" i="4"/>
  <c r="AB263" i="4"/>
  <c r="AB239" i="4"/>
  <c r="AB215" i="4"/>
  <c r="AB191" i="4"/>
  <c r="AB147" i="4"/>
  <c r="AB98" i="4"/>
  <c r="AB55" i="4"/>
  <c r="AB8" i="4"/>
  <c r="AB297" i="4"/>
  <c r="AB273" i="4"/>
  <c r="AB2" i="4"/>
  <c r="AB308" i="4"/>
  <c r="AB300" i="4"/>
  <c r="AB292" i="4"/>
  <c r="AB276" i="4"/>
  <c r="AB268" i="4"/>
  <c r="AB260" i="4"/>
  <c r="AB252" i="4"/>
  <c r="AB244" i="4"/>
  <c r="AB236" i="4"/>
  <c r="AB228" i="4"/>
  <c r="AB220" i="4"/>
  <c r="AB201" i="4"/>
  <c r="AB178" i="4"/>
  <c r="AB145" i="4"/>
  <c r="AB133" i="4"/>
  <c r="AB121" i="4"/>
  <c r="AB111" i="4"/>
  <c r="AB100" i="4"/>
  <c r="AB88" i="4"/>
  <c r="AB77" i="4"/>
  <c r="AB54" i="4"/>
  <c r="AB41" i="4"/>
  <c r="AB32" i="4"/>
  <c r="AB22" i="4"/>
  <c r="AB11" i="4"/>
  <c r="AB307" i="4"/>
  <c r="AB299" i="4"/>
  <c r="AB291" i="4"/>
  <c r="AB275" i="4"/>
  <c r="AB259" i="4"/>
  <c r="AB243" i="4"/>
  <c r="AB235" i="4"/>
  <c r="AB227" i="4"/>
  <c r="AB219" i="4"/>
  <c r="AB200" i="4"/>
  <c r="AB190" i="4"/>
  <c r="AB177" i="4"/>
  <c r="AB168" i="4"/>
  <c r="AB156" i="4"/>
  <c r="AB142" i="4"/>
  <c r="AB131" i="4"/>
  <c r="AB120" i="4"/>
  <c r="AB99" i="4"/>
  <c r="AB76" i="4"/>
  <c r="AB64" i="4"/>
  <c r="AB53" i="4"/>
  <c r="AB40" i="4"/>
  <c r="AB10" i="4"/>
  <c r="AB212" i="4"/>
  <c r="AB204" i="4"/>
  <c r="AB196" i="4"/>
  <c r="AB188" i="4"/>
  <c r="AB180" i="4"/>
  <c r="AB172" i="4"/>
  <c r="AB167" i="4"/>
  <c r="AB160" i="4"/>
  <c r="AB152" i="4"/>
  <c r="AB144" i="4"/>
  <c r="AB122" i="4"/>
  <c r="AB117" i="4"/>
  <c r="AB110" i="4"/>
  <c r="AB103" i="4"/>
  <c r="AB95" i="4"/>
  <c r="AB87" i="4"/>
  <c r="AB81" i="4"/>
  <c r="AB74" i="4"/>
  <c r="AB67" i="4"/>
  <c r="AB60" i="4"/>
  <c r="AB52" i="4"/>
  <c r="AB44" i="4"/>
  <c r="AB38" i="4"/>
  <c r="AB31" i="4"/>
  <c r="AB20" i="4"/>
  <c r="AB13" i="4"/>
  <c r="AB5" i="4"/>
  <c r="AB306" i="4"/>
  <c r="AB298" i="4"/>
  <c r="AB290" i="4"/>
  <c r="AB282" i="4"/>
  <c r="AB274" i="4"/>
  <c r="AB258" i="4"/>
  <c r="AB250" i="4"/>
  <c r="AB242" i="4"/>
  <c r="AB226" i="4"/>
  <c r="AB218" i="4"/>
  <c r="AB189" i="4"/>
  <c r="AB176" i="4"/>
  <c r="AB165" i="4"/>
  <c r="AB154" i="4"/>
  <c r="AB141" i="4"/>
  <c r="AB130" i="4"/>
  <c r="AB109" i="4"/>
  <c r="AB97" i="4"/>
  <c r="AB85" i="4"/>
  <c r="AB75" i="4"/>
  <c r="AB63" i="4"/>
  <c r="AB50" i="4"/>
  <c r="AB28" i="4"/>
  <c r="AB9" i="4"/>
  <c r="AB187" i="4"/>
  <c r="AB166" i="4"/>
  <c r="AB159" i="4"/>
  <c r="AB129" i="4"/>
  <c r="AB102" i="4"/>
  <c r="AB73" i="4"/>
  <c r="AB51" i="4"/>
  <c r="AB43" i="4"/>
  <c r="AB281" i="4"/>
  <c r="AB265" i="4"/>
  <c r="AB257" i="4"/>
  <c r="AB249" i="4"/>
  <c r="AB241" i="4"/>
  <c r="AB233" i="4"/>
  <c r="AB217" i="4"/>
  <c r="AB208" i="4"/>
  <c r="AB198" i="4"/>
  <c r="AB174" i="4"/>
  <c r="AB164" i="4"/>
  <c r="AB153" i="4"/>
  <c r="AB140" i="4"/>
  <c r="AB108" i="4"/>
  <c r="AB96" i="4"/>
  <c r="AB72" i="4"/>
  <c r="AB49" i="4"/>
  <c r="AB27" i="4"/>
  <c r="AB19" i="4"/>
  <c r="AB288" i="4"/>
  <c r="AB272" i="4"/>
  <c r="AB256" i="4"/>
  <c r="AB240" i="4"/>
  <c r="AB232" i="4"/>
  <c r="AB224" i="4"/>
  <c r="AB216" i="4"/>
  <c r="AB197" i="4"/>
  <c r="AB173" i="4"/>
  <c r="AB163" i="4"/>
  <c r="AB138" i="4"/>
  <c r="AB118" i="4"/>
  <c r="AB107" i="4"/>
  <c r="AB71" i="4"/>
  <c r="AB61" i="4"/>
  <c r="AB48" i="4"/>
  <c r="AB18" i="4"/>
  <c r="AB6" i="4"/>
  <c r="AD6" i="4" s="1"/>
  <c r="AB194" i="4"/>
  <c r="AB184" i="4"/>
  <c r="AB161" i="4"/>
  <c r="AB137" i="4"/>
  <c r="AB126" i="4"/>
  <c r="AB105" i="4"/>
  <c r="AB82" i="4"/>
  <c r="AB24" i="4"/>
  <c r="AB17" i="4"/>
  <c r="AB286" i="4"/>
  <c r="AB270" i="4"/>
  <c r="AB262" i="4"/>
  <c r="AB254" i="4"/>
  <c r="AB214" i="4"/>
  <c r="AB205" i="4"/>
  <c r="AB182" i="4"/>
  <c r="AB169" i="4"/>
  <c r="AB148" i="4"/>
  <c r="AB135" i="4"/>
  <c r="AB124" i="4"/>
  <c r="AB114" i="4"/>
  <c r="AB104" i="4"/>
  <c r="AB91" i="4"/>
  <c r="AB79" i="4"/>
  <c r="AB69" i="4"/>
  <c r="AB57" i="4"/>
  <c r="AB45" i="4"/>
  <c r="AB34" i="4"/>
  <c r="AB15" i="4"/>
  <c r="AD273" i="4" l="1"/>
  <c r="AD271" i="4"/>
  <c r="AD231" i="4"/>
  <c r="AD268" i="4"/>
  <c r="AD191" i="4"/>
  <c r="AD122" i="4"/>
  <c r="AD180" i="4"/>
  <c r="AD244" i="4"/>
  <c r="AD286" i="4"/>
  <c r="AD236" i="4"/>
  <c r="AD308" i="4"/>
  <c r="AD114" i="4"/>
  <c r="AD5" i="4"/>
  <c r="AD67" i="4"/>
  <c r="AD245" i="4"/>
  <c r="AD99" i="4"/>
  <c r="AD48" i="4"/>
  <c r="AD148" i="4"/>
  <c r="AD272" i="4"/>
  <c r="AD229" i="4"/>
  <c r="AD168" i="4"/>
  <c r="AD85" i="4"/>
  <c r="AD291" i="4"/>
  <c r="AD45" i="4"/>
  <c r="AD51" i="4"/>
  <c r="AD112" i="4"/>
  <c r="AD295" i="4"/>
  <c r="AD230" i="4"/>
  <c r="AD55" i="4"/>
  <c r="AD306" i="4"/>
  <c r="AD105" i="4"/>
  <c r="AD56" i="4"/>
  <c r="AD126" i="4"/>
  <c r="AD205" i="4"/>
  <c r="AD217" i="4"/>
  <c r="AD290" i="4"/>
  <c r="AD84" i="4"/>
  <c r="AD262" i="4"/>
  <c r="AD249" i="4"/>
  <c r="AD50" i="4"/>
  <c r="AD73" i="4"/>
  <c r="AD240" i="4"/>
  <c r="AD281" i="4"/>
  <c r="AD269" i="4"/>
  <c r="AD285" i="4"/>
  <c r="AD96" i="4"/>
  <c r="AD299" i="4"/>
  <c r="AD82" i="4"/>
  <c r="AD109" i="4"/>
  <c r="AD10" i="4"/>
  <c r="AD120" i="4"/>
  <c r="AD59" i="4"/>
  <c r="AD294" i="4"/>
  <c r="AD235" i="4"/>
  <c r="AD257" i="4"/>
  <c r="AD129" i="4"/>
  <c r="AD184" i="4"/>
  <c r="AD181" i="4"/>
  <c r="AD253" i="4"/>
  <c r="AD171" i="4"/>
  <c r="AD158" i="4"/>
  <c r="AD302" i="4"/>
  <c r="AD282" i="4"/>
  <c r="AD42" i="4"/>
  <c r="AD274" i="4"/>
  <c r="AD173" i="4"/>
  <c r="AD288" i="4"/>
  <c r="AD9" i="4"/>
  <c r="AD97" i="4"/>
  <c r="AD200" i="4"/>
  <c r="AD276" i="4"/>
  <c r="AD225" i="4"/>
  <c r="AD222" i="4"/>
  <c r="AD127" i="4"/>
  <c r="AD224" i="4"/>
  <c r="AD242" i="4"/>
  <c r="AD53" i="4"/>
  <c r="AD287" i="4"/>
  <c r="AD4" i="4"/>
  <c r="AD62" i="4"/>
  <c r="AD143" i="4"/>
  <c r="AD267" i="4"/>
  <c r="AD206" i="4"/>
  <c r="AD163" i="4"/>
  <c r="AD43" i="4"/>
  <c r="AD237" i="4"/>
  <c r="AD34" i="4"/>
  <c r="AD241" i="4"/>
  <c r="AD218" i="4"/>
  <c r="AD219" i="4"/>
  <c r="AD307" i="4"/>
  <c r="AD100" i="4"/>
  <c r="AD106" i="4"/>
  <c r="AD289" i="4"/>
  <c r="AD213" i="4"/>
  <c r="AD283" i="4"/>
  <c r="AD101" i="4"/>
  <c r="AD135" i="4"/>
  <c r="AD153" i="4"/>
  <c r="AD102" i="4"/>
  <c r="AD226" i="4"/>
  <c r="AD40" i="4"/>
  <c r="AD111" i="4"/>
  <c r="AD300" i="4"/>
  <c r="AD263" i="4"/>
  <c r="AD46" i="4"/>
  <c r="AD174" i="4"/>
  <c r="AD141" i="4"/>
  <c r="AD13" i="4"/>
  <c r="AD243" i="4"/>
  <c r="AD162" i="4"/>
  <c r="AD66" i="4"/>
  <c r="AD223" i="4"/>
  <c r="AD118" i="4"/>
  <c r="AD258" i="4"/>
  <c r="AD74" i="4"/>
  <c r="AD188" i="4"/>
  <c r="AD252" i="4"/>
  <c r="AD47" i="4"/>
  <c r="AD238" i="4"/>
  <c r="AD256" i="4"/>
  <c r="AD165" i="4"/>
  <c r="AD177" i="4"/>
  <c r="AD179" i="4"/>
  <c r="AD254" i="4"/>
  <c r="AD19" i="4"/>
  <c r="AD44" i="4"/>
  <c r="AD103" i="4"/>
  <c r="AD160" i="4"/>
  <c r="AD220" i="4"/>
  <c r="AD239" i="4"/>
  <c r="AD132" i="4"/>
  <c r="AD303" i="4"/>
  <c r="AD277" i="4"/>
  <c r="AD270" i="4"/>
  <c r="AD251" i="4"/>
  <c r="AD265" i="4"/>
  <c r="AD250" i="4"/>
  <c r="AD211" i="4"/>
  <c r="AD209" i="4"/>
  <c r="AD275" i="4"/>
  <c r="AD37" i="4"/>
  <c r="AD284" i="4"/>
  <c r="AD88" i="4"/>
  <c r="AD255" i="4"/>
  <c r="AD7" i="4"/>
  <c r="AD15" i="4"/>
  <c r="AD104" i="4"/>
  <c r="AD187" i="4"/>
  <c r="AD176" i="4"/>
  <c r="AD31" i="4"/>
  <c r="AD87" i="4"/>
  <c r="AD144" i="4"/>
  <c r="AD204" i="4"/>
  <c r="AD190" i="4"/>
  <c r="AD77" i="4"/>
  <c r="AD178" i="4"/>
  <c r="AD8" i="4"/>
  <c r="AD90" i="4"/>
  <c r="AD29" i="4"/>
  <c r="AD12" i="4"/>
  <c r="AD18" i="4"/>
  <c r="AD38" i="4"/>
  <c r="AD95" i="4"/>
  <c r="AD152" i="4"/>
  <c r="AD212" i="4"/>
  <c r="AD201" i="4"/>
  <c r="AD123" i="4"/>
  <c r="AD83" i="4"/>
  <c r="AD61" i="4"/>
  <c r="AD27" i="4"/>
  <c r="AD57" i="4"/>
  <c r="AD60" i="4"/>
  <c r="AD117" i="4"/>
  <c r="AD172" i="4"/>
  <c r="AD33" i="4"/>
  <c r="AD124" i="4"/>
  <c r="AD21" i="4"/>
  <c r="AD139" i="4"/>
  <c r="AD78" i="4"/>
  <c r="AD186" i="4"/>
  <c r="AD197" i="4"/>
  <c r="AD192" i="4"/>
  <c r="AD80" i="4"/>
  <c r="AD193" i="4"/>
  <c r="AD128" i="4"/>
  <c r="AD28" i="4"/>
  <c r="AD164" i="4"/>
  <c r="AD22" i="4"/>
  <c r="AD69" i="4"/>
  <c r="AD161" i="4"/>
  <c r="AD107" i="4"/>
  <c r="AD49" i="4"/>
  <c r="AD64" i="4"/>
  <c r="AD156" i="4"/>
  <c r="AD32" i="4"/>
  <c r="AD199" i="4"/>
  <c r="AD113" i="4"/>
  <c r="AD23" i="4"/>
  <c r="AD3" i="4"/>
  <c r="AD11" i="4"/>
  <c r="AD146" i="4"/>
  <c r="AD151" i="4"/>
  <c r="AD137" i="4"/>
  <c r="AD121" i="4"/>
  <c r="AD175" i="4"/>
  <c r="AD86" i="4"/>
  <c r="AD79" i="4"/>
  <c r="AD169" i="4"/>
  <c r="AD72" i="4"/>
  <c r="AD198" i="4"/>
  <c r="AD159" i="4"/>
  <c r="AD63" i="4"/>
  <c r="AD76" i="4"/>
  <c r="AD41" i="4"/>
  <c r="AD145" i="4"/>
  <c r="AD147" i="4"/>
  <c r="AD26" i="4"/>
  <c r="AD134" i="4"/>
  <c r="AD94" i="4"/>
  <c r="AD24" i="4"/>
  <c r="AD194" i="4"/>
  <c r="AD138" i="4"/>
  <c r="AD208" i="4"/>
  <c r="AD75" i="4"/>
  <c r="AD207" i="4"/>
  <c r="AD108" i="4"/>
  <c r="AD35" i="4"/>
  <c r="AD17" i="4"/>
  <c r="AD91" i="4"/>
  <c r="AD182" i="4"/>
  <c r="AD166" i="4"/>
  <c r="AD81" i="4"/>
  <c r="AD196" i="4"/>
  <c r="AD54" i="4"/>
  <c r="AD260" i="4"/>
  <c r="AD297" i="4"/>
  <c r="AD39" i="4"/>
  <c r="AD70" i="4"/>
  <c r="AD247" i="4"/>
  <c r="AD221" i="4"/>
  <c r="AD68" i="4"/>
  <c r="AD119" i="4"/>
  <c r="AD185" i="4"/>
  <c r="AD280" i="4"/>
  <c r="AD304" i="4"/>
  <c r="AD233" i="4"/>
  <c r="AD215" i="4"/>
  <c r="AD140" i="4"/>
  <c r="AD298" i="4"/>
  <c r="AD292" i="4"/>
  <c r="AD279" i="4"/>
  <c r="AD58" i="4"/>
  <c r="AD301" i="4"/>
  <c r="AD195" i="4"/>
  <c r="AD65" i="4"/>
  <c r="AD93" i="4"/>
  <c r="AD157" i="4"/>
  <c r="AD210" i="4"/>
  <c r="AD264" i="4"/>
  <c r="AD216" i="4"/>
  <c r="AD52" i="4"/>
  <c r="AD110" i="4"/>
  <c r="AD167" i="4"/>
  <c r="AD131" i="4"/>
  <c r="AD227" i="4"/>
  <c r="AD228" i="4"/>
  <c r="AD125" i="4"/>
  <c r="AD155" i="4"/>
  <c r="AD305" i="4"/>
  <c r="AD261" i="4"/>
  <c r="AD234" i="4"/>
  <c r="AD25" i="4"/>
  <c r="AD278" i="4"/>
  <c r="AD189" i="4"/>
  <c r="AD92" i="4"/>
  <c r="AD71" i="4"/>
  <c r="AD130" i="4"/>
  <c r="AD142" i="4"/>
  <c r="AD98" i="4"/>
  <c r="AD296" i="4"/>
  <c r="AD214" i="4"/>
  <c r="AD232" i="4"/>
  <c r="AD133" i="4"/>
  <c r="AD2" i="4"/>
  <c r="AD16" i="4"/>
  <c r="AD89" i="4"/>
  <c r="AD116" i="4"/>
  <c r="AD136" i="4"/>
  <c r="AD203" i="4"/>
  <c r="AD36" i="4"/>
  <c r="AD115" i="4"/>
  <c r="AD150" i="4"/>
  <c r="AD248" i="4"/>
  <c r="AD154" i="4"/>
  <c r="AD20" i="4"/>
  <c r="AD259" i="4"/>
  <c r="AD183" i="4"/>
  <c r="AD202" i="4"/>
  <c r="AD14" i="4"/>
  <c r="AD30" i="4"/>
  <c r="AD170" i="4"/>
  <c r="AD266" i="4"/>
  <c r="AD246" i="4"/>
  <c r="Q3" i="4"/>
  <c r="Q4" i="4"/>
  <c r="Q5" i="4"/>
  <c r="Q6" i="4"/>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256" i="4"/>
  <c r="Q257" i="4"/>
  <c r="Q258" i="4"/>
  <c r="Q259" i="4"/>
  <c r="Q260" i="4"/>
  <c r="Q261" i="4"/>
  <c r="Q262" i="4"/>
  <c r="Q263" i="4"/>
  <c r="Q264" i="4"/>
  <c r="Q265" i="4"/>
  <c r="Q266" i="4"/>
  <c r="Q267" i="4"/>
  <c r="Q268" i="4"/>
  <c r="Q269" i="4"/>
  <c r="Q270" i="4"/>
  <c r="Q271" i="4"/>
  <c r="Q272" i="4"/>
  <c r="Q273" i="4"/>
  <c r="Q274" i="4"/>
  <c r="Q275" i="4"/>
  <c r="Q276" i="4"/>
  <c r="Q277" i="4"/>
  <c r="Q278" i="4"/>
  <c r="Q279" i="4"/>
  <c r="Q280" i="4"/>
  <c r="Q281" i="4"/>
  <c r="Q282" i="4"/>
  <c r="Q283" i="4"/>
  <c r="Q284" i="4"/>
  <c r="Q285" i="4"/>
  <c r="Q286" i="4"/>
  <c r="Q287" i="4"/>
  <c r="Q288" i="4"/>
  <c r="Q289" i="4"/>
  <c r="Q290" i="4"/>
  <c r="Q291" i="4"/>
  <c r="Q292" i="4"/>
  <c r="Q293" i="4"/>
  <c r="Q294" i="4"/>
  <c r="Q295" i="4"/>
  <c r="Q296" i="4"/>
  <c r="Q297" i="4"/>
  <c r="Q298" i="4"/>
  <c r="Q299" i="4"/>
  <c r="Q300" i="4"/>
  <c r="Q301" i="4"/>
  <c r="Q302" i="4"/>
  <c r="Q303" i="4"/>
  <c r="Q304" i="4"/>
  <c r="Q305" i="4"/>
  <c r="Q306" i="4"/>
  <c r="Q307" i="4"/>
  <c r="Q308" i="4"/>
  <c r="Q309" i="4"/>
  <c r="Q310" i="4"/>
  <c r="Q311" i="4"/>
  <c r="Q312" i="4"/>
  <c r="Q313" i="4"/>
  <c r="Q314" i="4"/>
  <c r="Q315" i="4"/>
  <c r="Q316" i="4"/>
  <c r="Q317" i="4"/>
  <c r="Q318" i="4"/>
  <c r="Q319" i="4"/>
  <c r="Q320" i="4"/>
  <c r="Q321" i="4"/>
  <c r="Q322" i="4"/>
  <c r="Q323" i="4"/>
  <c r="Q324" i="4"/>
  <c r="Q325" i="4"/>
  <c r="Q326" i="4"/>
  <c r="Q327" i="4"/>
  <c r="Q328" i="4"/>
  <c r="Q329" i="4"/>
  <c r="Q330" i="4"/>
  <c r="Q331" i="4"/>
  <c r="S331" i="4" s="1"/>
  <c r="W331" i="4" s="1"/>
  <c r="Q332" i="4"/>
  <c r="S332" i="4" s="1"/>
  <c r="W332" i="4" s="1"/>
  <c r="Q333" i="4"/>
  <c r="S333" i="4" s="1"/>
  <c r="W333" i="4" s="1"/>
  <c r="Q334" i="4"/>
  <c r="S334" i="4" s="1"/>
  <c r="W334" i="4" s="1"/>
  <c r="Q335" i="4"/>
  <c r="S335" i="4" s="1"/>
  <c r="W335" i="4" s="1"/>
  <c r="Q336" i="4"/>
  <c r="S336" i="4" s="1"/>
  <c r="W336" i="4" s="1"/>
  <c r="Q337" i="4"/>
  <c r="S337" i="4" s="1"/>
  <c r="W337" i="4" s="1"/>
  <c r="Q338" i="4"/>
  <c r="S338" i="4" s="1"/>
  <c r="W338" i="4" s="1"/>
  <c r="Q339" i="4"/>
  <c r="S339" i="4" s="1"/>
  <c r="W339" i="4" s="1"/>
  <c r="Q340" i="4"/>
  <c r="S340" i="4" s="1"/>
  <c r="W340" i="4" s="1"/>
  <c r="Q341" i="4"/>
  <c r="S341" i="4" s="1"/>
  <c r="W341" i="4" s="1"/>
  <c r="Q342" i="4"/>
  <c r="S342" i="4" s="1"/>
  <c r="W342" i="4" s="1"/>
  <c r="Q343" i="4"/>
  <c r="S343" i="4" s="1"/>
  <c r="W343" i="4" s="1"/>
  <c r="Q344" i="4"/>
  <c r="S344" i="4" s="1"/>
  <c r="W344" i="4" s="1"/>
  <c r="Q345" i="4"/>
  <c r="S345" i="4" s="1"/>
  <c r="W345" i="4" s="1"/>
  <c r="Q346" i="4"/>
  <c r="S346" i="4" s="1"/>
  <c r="W346" i="4" s="1"/>
  <c r="Q347" i="4"/>
  <c r="S347" i="4" s="1"/>
  <c r="W347" i="4" s="1"/>
  <c r="Q348" i="4"/>
  <c r="S348" i="4" s="1"/>
  <c r="W348" i="4" s="1"/>
  <c r="Q349" i="4"/>
  <c r="S349" i="4" s="1"/>
  <c r="W349" i="4" s="1"/>
  <c r="Q350" i="4"/>
  <c r="S350" i="4" s="1"/>
  <c r="W350" i="4" s="1"/>
  <c r="Q351" i="4"/>
  <c r="S351" i="4" s="1"/>
  <c r="W351" i="4" s="1"/>
  <c r="Q2" i="4"/>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8" i="4"/>
  <c r="O239" i="4"/>
  <c r="O240" i="4"/>
  <c r="O241" i="4"/>
  <c r="O242" i="4"/>
  <c r="O243" i="4"/>
  <c r="O244" i="4"/>
  <c r="O245" i="4"/>
  <c r="O246" i="4"/>
  <c r="O247" i="4"/>
  <c r="O248" i="4"/>
  <c r="O249" i="4"/>
  <c r="O250" i="4"/>
  <c r="O251" i="4"/>
  <c r="O252" i="4"/>
  <c r="O253" i="4"/>
  <c r="O254" i="4"/>
  <c r="O255" i="4"/>
  <c r="O256" i="4"/>
  <c r="O257" i="4"/>
  <c r="O258" i="4"/>
  <c r="O259" i="4"/>
  <c r="O260" i="4"/>
  <c r="O261" i="4"/>
  <c r="O262" i="4"/>
  <c r="O263" i="4"/>
  <c r="O264" i="4"/>
  <c r="O265" i="4"/>
  <c r="O266" i="4"/>
  <c r="O267" i="4"/>
  <c r="O268" i="4"/>
  <c r="O269" i="4"/>
  <c r="O270" i="4"/>
  <c r="O271" i="4"/>
  <c r="O272" i="4"/>
  <c r="O273" i="4"/>
  <c r="O274" i="4"/>
  <c r="O275" i="4"/>
  <c r="O276" i="4"/>
  <c r="O277" i="4"/>
  <c r="O278" i="4"/>
  <c r="O279" i="4"/>
  <c r="O280" i="4"/>
  <c r="O281" i="4"/>
  <c r="O282" i="4"/>
  <c r="O283" i="4"/>
  <c r="O284" i="4"/>
  <c r="O285" i="4"/>
  <c r="O286" i="4"/>
  <c r="O287" i="4"/>
  <c r="O288" i="4"/>
  <c r="O289" i="4"/>
  <c r="O290" i="4"/>
  <c r="O291" i="4"/>
  <c r="O292" i="4"/>
  <c r="O293" i="4"/>
  <c r="O294" i="4"/>
  <c r="O295" i="4"/>
  <c r="O296" i="4"/>
  <c r="O297" i="4"/>
  <c r="O298" i="4"/>
  <c r="O299" i="4"/>
  <c r="O300" i="4"/>
  <c r="O301" i="4"/>
  <c r="O302" i="4"/>
  <c r="O303" i="4"/>
  <c r="O304" i="4"/>
  <c r="O305" i="4"/>
  <c r="O306" i="4"/>
  <c r="O307" i="4"/>
  <c r="O308" i="4"/>
  <c r="O309" i="4"/>
  <c r="O310" i="4"/>
  <c r="O311" i="4"/>
  <c r="O312" i="4"/>
  <c r="O313" i="4"/>
  <c r="O314" i="4"/>
  <c r="O315" i="4"/>
  <c r="O316" i="4"/>
  <c r="O317" i="4"/>
  <c r="O318" i="4"/>
  <c r="O319" i="4"/>
  <c r="O320" i="4"/>
  <c r="O321" i="4"/>
  <c r="O322" i="4"/>
  <c r="O323" i="4"/>
  <c r="O324" i="4"/>
  <c r="O325" i="4"/>
  <c r="O326" i="4"/>
  <c r="O327" i="4"/>
  <c r="O328" i="4"/>
  <c r="O329" i="4"/>
  <c r="O2" i="4"/>
  <c r="M3" i="4"/>
  <c r="M4"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2"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 i="4"/>
  <c r="L4" i="4"/>
  <c r="L5" i="4"/>
  <c r="L6" i="4"/>
  <c r="L7" i="4"/>
  <c r="L8" i="4"/>
  <c r="L2"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T99" i="4" s="1"/>
  <c r="D100" i="4"/>
  <c r="D101" i="4"/>
  <c r="D102" i="4"/>
  <c r="D103" i="4"/>
  <c r="T103" i="4" s="1"/>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T134" i="4" s="1"/>
  <c r="D135" i="4"/>
  <c r="D136" i="4"/>
  <c r="D137" i="4"/>
  <c r="U137" i="4" s="1"/>
  <c r="D138" i="4"/>
  <c r="D139" i="4"/>
  <c r="D140" i="4"/>
  <c r="D141" i="4"/>
  <c r="T141" i="4" s="1"/>
  <c r="D142" i="4"/>
  <c r="U142" i="4" s="1"/>
  <c r="D143" i="4"/>
  <c r="U143" i="4" s="1"/>
  <c r="D144" i="4"/>
  <c r="D145" i="4"/>
  <c r="D146" i="4"/>
  <c r="D147" i="4"/>
  <c r="D148" i="4"/>
  <c r="D149" i="4"/>
  <c r="D150" i="4"/>
  <c r="D151" i="4"/>
  <c r="T151" i="4" s="1"/>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 i="4"/>
  <c r="O330" i="4"/>
  <c r="D295" i="4"/>
  <c r="D296" i="4"/>
  <c r="D297" i="4"/>
  <c r="D298" i="4"/>
  <c r="D299" i="4"/>
  <c r="D300" i="4"/>
  <c r="D301" i="4"/>
  <c r="D302" i="4"/>
  <c r="F306" i="4"/>
  <c r="F307" i="4"/>
  <c r="T173" i="4" l="1"/>
  <c r="T125" i="4"/>
  <c r="U109" i="4"/>
  <c r="T38" i="4"/>
  <c r="U43" i="4"/>
  <c r="T5" i="4"/>
  <c r="U92" i="4"/>
  <c r="T121" i="4"/>
  <c r="T73" i="4"/>
  <c r="T129" i="4"/>
  <c r="T127" i="4"/>
  <c r="T126" i="4"/>
  <c r="U15" i="4"/>
  <c r="T176" i="4"/>
  <c r="T83" i="4"/>
  <c r="U82" i="4"/>
  <c r="T74" i="4"/>
  <c r="T43" i="4"/>
  <c r="T112" i="4"/>
  <c r="T157" i="4"/>
  <c r="T54" i="4"/>
  <c r="T84" i="4"/>
  <c r="U36" i="4"/>
  <c r="U97" i="4"/>
  <c r="T64" i="4"/>
  <c r="T110" i="4"/>
  <c r="T150" i="4"/>
  <c r="U140" i="4"/>
  <c r="T154" i="4"/>
  <c r="U138" i="4"/>
  <c r="T42" i="4"/>
  <c r="T145" i="4"/>
  <c r="T144" i="4"/>
  <c r="U144" i="4"/>
  <c r="T96" i="4"/>
  <c r="T49" i="4"/>
  <c r="T115" i="4"/>
  <c r="T158" i="4"/>
  <c r="T95" i="4"/>
  <c r="T147" i="4"/>
  <c r="T46" i="4"/>
  <c r="U139" i="4"/>
  <c r="T123" i="4"/>
  <c r="T100" i="4"/>
  <c r="T131" i="4"/>
  <c r="T30" i="4"/>
  <c r="T116" i="4"/>
  <c r="U37" i="4"/>
  <c r="T15" i="4"/>
  <c r="T114" i="4"/>
  <c r="T98" i="4"/>
  <c r="U98" i="4"/>
  <c r="T65" i="4"/>
  <c r="U12" i="4"/>
  <c r="T159" i="4"/>
  <c r="T113" i="4"/>
  <c r="T40" i="4"/>
  <c r="S44" i="4"/>
  <c r="T87" i="4"/>
  <c r="T28" i="4"/>
  <c r="T101" i="4"/>
  <c r="T108" i="4"/>
  <c r="T26" i="4"/>
  <c r="T12" i="4"/>
  <c r="T78" i="4"/>
  <c r="T122" i="4"/>
  <c r="T107" i="4"/>
  <c r="T77" i="4"/>
  <c r="U90" i="4"/>
  <c r="U10" i="4"/>
  <c r="T50" i="4"/>
  <c r="T105" i="4"/>
  <c r="T31" i="4"/>
  <c r="U148" i="4"/>
  <c r="T148" i="4"/>
  <c r="T72" i="4"/>
  <c r="T149" i="4"/>
  <c r="U75" i="4"/>
  <c r="T68" i="4"/>
  <c r="T45" i="4"/>
  <c r="U146" i="4"/>
  <c r="T137" i="4"/>
  <c r="T136" i="4"/>
  <c r="T124" i="4"/>
  <c r="T109" i="4"/>
  <c r="T13" i="4"/>
  <c r="T90" i="4"/>
  <c r="T27" i="4"/>
  <c r="S7" i="4"/>
  <c r="T91" i="4"/>
  <c r="U77" i="4"/>
  <c r="T63" i="4"/>
  <c r="T10" i="4"/>
  <c r="T67" i="4"/>
  <c r="T60" i="4"/>
  <c r="T92" i="4"/>
  <c r="T117" i="4"/>
  <c r="T130" i="4"/>
  <c r="T118" i="4"/>
  <c r="T94" i="4"/>
  <c r="T20" i="4"/>
  <c r="T76" i="4"/>
  <c r="T86" i="4"/>
  <c r="T71" i="4"/>
  <c r="T21" i="4"/>
  <c r="U63" i="4"/>
  <c r="S56" i="4"/>
  <c r="T48" i="4"/>
  <c r="S25" i="4"/>
  <c r="T61" i="4"/>
  <c r="T52" i="4"/>
  <c r="T9" i="4"/>
  <c r="T85" i="4"/>
  <c r="S57" i="4"/>
  <c r="T41" i="4"/>
  <c r="T14" i="4"/>
  <c r="T6" i="4"/>
  <c r="U83" i="4"/>
  <c r="T75" i="4"/>
  <c r="S37" i="4"/>
  <c r="T93" i="4"/>
  <c r="T106" i="4"/>
  <c r="U106" i="4"/>
  <c r="T88" i="4"/>
  <c r="T80" i="4"/>
  <c r="S66" i="4"/>
  <c r="T79" i="4"/>
  <c r="T58" i="4"/>
  <c r="T47" i="4"/>
  <c r="T24" i="4"/>
  <c r="T4" i="4"/>
  <c r="S325" i="4"/>
  <c r="W325" i="4" s="1"/>
  <c r="S317" i="4"/>
  <c r="W317" i="4" s="1"/>
  <c r="T36" i="4"/>
  <c r="T29" i="4"/>
  <c r="S326" i="4"/>
  <c r="W326" i="4" s="1"/>
  <c r="S318" i="4"/>
  <c r="W318" i="4" s="1"/>
  <c r="S310" i="4"/>
  <c r="W310" i="4" s="1"/>
  <c r="S19" i="4"/>
  <c r="T53" i="4"/>
  <c r="S23" i="4"/>
  <c r="S18" i="4"/>
  <c r="T59" i="4"/>
  <c r="T35" i="4"/>
  <c r="T22" i="4"/>
  <c r="T16" i="4"/>
  <c r="S8" i="4"/>
  <c r="S34" i="4"/>
  <c r="S55" i="4"/>
  <c r="T39" i="4"/>
  <c r="S32" i="4"/>
  <c r="S291" i="4"/>
  <c r="W291" i="4" s="1"/>
  <c r="S283" i="4"/>
  <c r="W283" i="4" s="1"/>
  <c r="S275" i="4"/>
  <c r="W275" i="4" s="1"/>
  <c r="S267" i="4"/>
  <c r="W267" i="4" s="1"/>
  <c r="S259" i="4"/>
  <c r="W259" i="4" s="1"/>
  <c r="K260" i="2" s="1"/>
  <c r="S251" i="4"/>
  <c r="W251" i="4" s="1"/>
  <c r="K252" i="2" s="1"/>
  <c r="S243" i="4"/>
  <c r="W243" i="4" s="1"/>
  <c r="K244" i="2" s="1"/>
  <c r="S235" i="4"/>
  <c r="W235" i="4" s="1"/>
  <c r="K236" i="2" s="1"/>
  <c r="S227" i="4"/>
  <c r="W227" i="4" s="1"/>
  <c r="K228" i="2" s="1"/>
  <c r="S219" i="4"/>
  <c r="W219" i="4" s="1"/>
  <c r="K220" i="2" s="1"/>
  <c r="S211" i="4"/>
  <c r="W211" i="4" s="1"/>
  <c r="K212" i="2" s="1"/>
  <c r="S203" i="4"/>
  <c r="W203" i="4" s="1"/>
  <c r="K204" i="2" s="1"/>
  <c r="S195" i="4"/>
  <c r="W195" i="4" s="1"/>
  <c r="K196" i="2" s="1"/>
  <c r="S187" i="4"/>
  <c r="W187" i="4" s="1"/>
  <c r="K188" i="2" s="1"/>
  <c r="S179" i="4"/>
  <c r="W179" i="4" s="1"/>
  <c r="K180" i="2" s="1"/>
  <c r="S171" i="4"/>
  <c r="W171" i="4" s="1"/>
  <c r="K172" i="2" s="1"/>
  <c r="S166" i="4"/>
  <c r="W166" i="4" s="1"/>
  <c r="K167" i="2" s="1"/>
  <c r="S159" i="4"/>
  <c r="S151" i="4"/>
  <c r="W151" i="4" s="1"/>
  <c r="K152" i="2" s="1"/>
  <c r="S143" i="4"/>
  <c r="W143" i="4" s="1"/>
  <c r="K144" i="2" s="1"/>
  <c r="S136" i="4"/>
  <c r="W136" i="4" s="1"/>
  <c r="K137" i="2" s="1"/>
  <c r="S129" i="4"/>
  <c r="S116" i="4"/>
  <c r="S290" i="4"/>
  <c r="W290" i="4" s="1"/>
  <c r="S282" i="4"/>
  <c r="W282" i="4" s="1"/>
  <c r="S274" i="4"/>
  <c r="W274" i="4" s="1"/>
  <c r="S266" i="4"/>
  <c r="W266" i="4" s="1"/>
  <c r="S258" i="4"/>
  <c r="W258" i="4" s="1"/>
  <c r="K259" i="2" s="1"/>
  <c r="S250" i="4"/>
  <c r="W250" i="4" s="1"/>
  <c r="K251" i="2" s="1"/>
  <c r="S242" i="4"/>
  <c r="W242" i="4" s="1"/>
  <c r="K243" i="2" s="1"/>
  <c r="S234" i="4"/>
  <c r="W234" i="4" s="1"/>
  <c r="K235" i="2" s="1"/>
  <c r="S226" i="4"/>
  <c r="W226" i="4" s="1"/>
  <c r="K227" i="2" s="1"/>
  <c r="S218" i="4"/>
  <c r="W218" i="4" s="1"/>
  <c r="K219" i="2" s="1"/>
  <c r="S210" i="4"/>
  <c r="W210" i="4" s="1"/>
  <c r="K211" i="2" s="1"/>
  <c r="S202" i="4"/>
  <c r="W202" i="4" s="1"/>
  <c r="K203" i="2" s="1"/>
  <c r="S194" i="4"/>
  <c r="W194" i="4" s="1"/>
  <c r="K195" i="2" s="1"/>
  <c r="S186" i="4"/>
  <c r="W186" i="4" s="1"/>
  <c r="K187" i="2" s="1"/>
  <c r="S178" i="4"/>
  <c r="W178" i="4" s="1"/>
  <c r="K179" i="2" s="1"/>
  <c r="S170" i="4"/>
  <c r="W170" i="4" s="1"/>
  <c r="K171" i="2" s="1"/>
  <c r="S165" i="4"/>
  <c r="W165" i="4" s="1"/>
  <c r="K166" i="2" s="1"/>
  <c r="S158" i="4"/>
  <c r="S150" i="4"/>
  <c r="S142" i="4"/>
  <c r="W142" i="4" s="1"/>
  <c r="K143" i="2" s="1"/>
  <c r="S135" i="4"/>
  <c r="W135" i="4" s="1"/>
  <c r="K136" i="2" s="1"/>
  <c r="S128" i="4"/>
  <c r="W128" i="4" s="1"/>
  <c r="S121" i="4"/>
  <c r="S115" i="4"/>
  <c r="S109" i="4"/>
  <c r="S101" i="4"/>
  <c r="W101" i="4" s="1"/>
  <c r="S93" i="4"/>
  <c r="S79" i="4"/>
  <c r="S72" i="4"/>
  <c r="S65" i="4"/>
  <c r="S58" i="4"/>
  <c r="S50" i="4"/>
  <c r="S42" i="4"/>
  <c r="W42" i="4" s="1"/>
  <c r="S36" i="4"/>
  <c r="S29" i="4"/>
  <c r="T19" i="4"/>
  <c r="S11" i="4"/>
  <c r="W11" i="4" s="1"/>
  <c r="S102" i="4"/>
  <c r="W102" i="4" s="1"/>
  <c r="S94" i="4"/>
  <c r="S86" i="4"/>
  <c r="S80" i="4"/>
  <c r="S73" i="4"/>
  <c r="T66" i="4"/>
  <c r="S59" i="4"/>
  <c r="S51" i="4"/>
  <c r="W51" i="4" s="1"/>
  <c r="S43" i="4"/>
  <c r="T37" i="4"/>
  <c r="S30" i="4"/>
  <c r="T23" i="4"/>
  <c r="S12" i="4"/>
  <c r="S300" i="4"/>
  <c r="W300" i="4" s="1"/>
  <c r="S288" i="4"/>
  <c r="W288" i="4" s="1"/>
  <c r="S280" i="4"/>
  <c r="W280" i="4" s="1"/>
  <c r="S272" i="4"/>
  <c r="W272" i="4" s="1"/>
  <c r="S264" i="4"/>
  <c r="W264" i="4" s="1"/>
  <c r="S256" i="4"/>
  <c r="W256" i="4" s="1"/>
  <c r="K257" i="2" s="1"/>
  <c r="S248" i="4"/>
  <c r="W248" i="4" s="1"/>
  <c r="K249" i="2" s="1"/>
  <c r="S240" i="4"/>
  <c r="W240" i="4" s="1"/>
  <c r="K241" i="2" s="1"/>
  <c r="S232" i="4"/>
  <c r="W232" i="4" s="1"/>
  <c r="K233" i="2" s="1"/>
  <c r="S224" i="4"/>
  <c r="W224" i="4" s="1"/>
  <c r="K225" i="2" s="1"/>
  <c r="S216" i="4"/>
  <c r="W216" i="4" s="1"/>
  <c r="K217" i="2" s="1"/>
  <c r="S208" i="4"/>
  <c r="W208" i="4" s="1"/>
  <c r="K209" i="2" s="1"/>
  <c r="S200" i="4"/>
  <c r="W200" i="4" s="1"/>
  <c r="K201" i="2" s="1"/>
  <c r="S192" i="4"/>
  <c r="W192" i="4" s="1"/>
  <c r="K193" i="2" s="1"/>
  <c r="S184" i="4"/>
  <c r="W184" i="4" s="1"/>
  <c r="K185" i="2" s="1"/>
  <c r="S176" i="4"/>
  <c r="S163" i="4"/>
  <c r="W163" i="4" s="1"/>
  <c r="K164" i="2" s="1"/>
  <c r="S156" i="4"/>
  <c r="W156" i="4" s="1"/>
  <c r="K157" i="2" s="1"/>
  <c r="S148" i="4"/>
  <c r="W148" i="4" s="1"/>
  <c r="K149" i="2" s="1"/>
  <c r="S140" i="4"/>
  <c r="S133" i="4"/>
  <c r="W133" i="4" s="1"/>
  <c r="K134" i="2" s="1"/>
  <c r="S126" i="4"/>
  <c r="S113" i="4"/>
  <c r="W113" i="4" s="1"/>
  <c r="S107" i="4"/>
  <c r="S99" i="4"/>
  <c r="W99" i="4" s="1"/>
  <c r="S91" i="4"/>
  <c r="W91" i="4" s="1"/>
  <c r="S77" i="4"/>
  <c r="S63" i="4"/>
  <c r="T56" i="4"/>
  <c r="S48" i="4"/>
  <c r="S40" i="4"/>
  <c r="W40" i="4" s="1"/>
  <c r="T34" i="4"/>
  <c r="S27" i="4"/>
  <c r="S22" i="4"/>
  <c r="S17" i="4"/>
  <c r="W17" i="4" s="1"/>
  <c r="S9" i="4"/>
  <c r="S308" i="4"/>
  <c r="W308" i="4" s="1"/>
  <c r="S298" i="4"/>
  <c r="W298" i="4" s="1"/>
  <c r="S301" i="4"/>
  <c r="W301" i="4" s="1"/>
  <c r="S293" i="4"/>
  <c r="W293" i="4" s="1"/>
  <c r="S285" i="4"/>
  <c r="W285" i="4" s="1"/>
  <c r="S277" i="4"/>
  <c r="W277" i="4" s="1"/>
  <c r="S269" i="4"/>
  <c r="W269" i="4" s="1"/>
  <c r="S261" i="4"/>
  <c r="W261" i="4" s="1"/>
  <c r="S253" i="4"/>
  <c r="W253" i="4" s="1"/>
  <c r="K254" i="2" s="1"/>
  <c r="S245" i="4"/>
  <c r="W245" i="4" s="1"/>
  <c r="K246" i="2" s="1"/>
  <c r="S237" i="4"/>
  <c r="W237" i="4" s="1"/>
  <c r="K238" i="2" s="1"/>
  <c r="S229" i="4"/>
  <c r="W229" i="4" s="1"/>
  <c r="K230" i="2" s="1"/>
  <c r="S221" i="4"/>
  <c r="W221" i="4" s="1"/>
  <c r="K222" i="2" s="1"/>
  <c r="S213" i="4"/>
  <c r="W213" i="4" s="1"/>
  <c r="K214" i="2" s="1"/>
  <c r="S205" i="4"/>
  <c r="W205" i="4" s="1"/>
  <c r="K206" i="2" s="1"/>
  <c r="S197" i="4"/>
  <c r="W197" i="4" s="1"/>
  <c r="K198" i="2" s="1"/>
  <c r="S189" i="4"/>
  <c r="W189" i="4" s="1"/>
  <c r="K190" i="2" s="1"/>
  <c r="S181" i="4"/>
  <c r="W181" i="4" s="1"/>
  <c r="K182" i="2" s="1"/>
  <c r="S173" i="4"/>
  <c r="S168" i="4"/>
  <c r="W168" i="4" s="1"/>
  <c r="K169" i="2" s="1"/>
  <c r="S153" i="4"/>
  <c r="W153" i="4" s="1"/>
  <c r="K154" i="2" s="1"/>
  <c r="S145" i="4"/>
  <c r="S137" i="4"/>
  <c r="S130" i="4"/>
  <c r="W130" i="4" s="1"/>
  <c r="S123" i="4"/>
  <c r="S118" i="4"/>
  <c r="W118" i="4" s="1"/>
  <c r="S104" i="4"/>
  <c r="W104" i="4" s="1"/>
  <c r="S96" i="4"/>
  <c r="W96" i="4" s="1"/>
  <c r="S88" i="4"/>
  <c r="S82" i="4"/>
  <c r="W82" i="4" s="1"/>
  <c r="S75" i="4"/>
  <c r="S68" i="4"/>
  <c r="S61" i="4"/>
  <c r="S53" i="4"/>
  <c r="W53" i="4" s="1"/>
  <c r="S45" i="4"/>
  <c r="T32" i="4"/>
  <c r="S24" i="4"/>
  <c r="S14" i="4"/>
  <c r="W14" i="4" s="1"/>
  <c r="S295" i="4"/>
  <c r="W295" i="4" s="1"/>
  <c r="S4" i="4"/>
  <c r="S303" i="4"/>
  <c r="W303" i="4" s="1"/>
  <c r="S329" i="4"/>
  <c r="W329" i="4" s="1"/>
  <c r="S321" i="4"/>
  <c r="W321" i="4" s="1"/>
  <c r="S313" i="4"/>
  <c r="W313" i="4" s="1"/>
  <c r="S2" i="4"/>
  <c r="W2" i="4" s="1"/>
  <c r="S3" i="4"/>
  <c r="W3" i="4" s="1"/>
  <c r="S309" i="4"/>
  <c r="W309" i="4" s="1"/>
  <c r="S328" i="4"/>
  <c r="W328" i="4" s="1"/>
  <c r="S320" i="4"/>
  <c r="W320" i="4" s="1"/>
  <c r="S312" i="4"/>
  <c r="W312" i="4" s="1"/>
  <c r="S302" i="4"/>
  <c r="W302" i="4" s="1"/>
  <c r="AE330" i="4"/>
  <c r="AF330" i="4" s="1"/>
  <c r="S330" i="4"/>
  <c r="W330" i="4" s="1"/>
  <c r="S289" i="4"/>
  <c r="W289" i="4" s="1"/>
  <c r="S281" i="4"/>
  <c r="W281" i="4" s="1"/>
  <c r="S273" i="4"/>
  <c r="W273" i="4" s="1"/>
  <c r="S265" i="4"/>
  <c r="W265" i="4" s="1"/>
  <c r="S257" i="4"/>
  <c r="W257" i="4" s="1"/>
  <c r="K258" i="2" s="1"/>
  <c r="S249" i="4"/>
  <c r="W249" i="4" s="1"/>
  <c r="K250" i="2" s="1"/>
  <c r="S241" i="4"/>
  <c r="W241" i="4" s="1"/>
  <c r="K242" i="2" s="1"/>
  <c r="S233" i="4"/>
  <c r="W233" i="4" s="1"/>
  <c r="K234" i="2" s="1"/>
  <c r="S225" i="4"/>
  <c r="W225" i="4" s="1"/>
  <c r="K226" i="2" s="1"/>
  <c r="S217" i="4"/>
  <c r="W217" i="4" s="1"/>
  <c r="K218" i="2" s="1"/>
  <c r="S209" i="4"/>
  <c r="W209" i="4" s="1"/>
  <c r="K210" i="2" s="1"/>
  <c r="S201" i="4"/>
  <c r="W201" i="4" s="1"/>
  <c r="K202" i="2" s="1"/>
  <c r="S193" i="4"/>
  <c r="W193" i="4" s="1"/>
  <c r="K194" i="2" s="1"/>
  <c r="S185" i="4"/>
  <c r="W185" i="4" s="1"/>
  <c r="K186" i="2" s="1"/>
  <c r="S177" i="4"/>
  <c r="W177" i="4" s="1"/>
  <c r="K178" i="2" s="1"/>
  <c r="S169" i="4"/>
  <c r="W169" i="4" s="1"/>
  <c r="K170" i="2" s="1"/>
  <c r="S164" i="4"/>
  <c r="W164" i="4" s="1"/>
  <c r="K165" i="2" s="1"/>
  <c r="S157" i="4"/>
  <c r="S149" i="4"/>
  <c r="S141" i="4"/>
  <c r="W141" i="4" s="1"/>
  <c r="K142" i="2" s="1"/>
  <c r="S134" i="4"/>
  <c r="W134" i="4" s="1"/>
  <c r="K135" i="2" s="1"/>
  <c r="S127" i="4"/>
  <c r="S120" i="4"/>
  <c r="W120" i="4" s="1"/>
  <c r="S114" i="4"/>
  <c r="S108" i="4"/>
  <c r="S100" i="4"/>
  <c r="S92" i="4"/>
  <c r="S85" i="4"/>
  <c r="S78" i="4"/>
  <c r="S71" i="4"/>
  <c r="W71" i="4" s="1"/>
  <c r="S64" i="4"/>
  <c r="W64" i="4" s="1"/>
  <c r="T57" i="4"/>
  <c r="S49" i="4"/>
  <c r="S41" i="4"/>
  <c r="S35" i="4"/>
  <c r="S28" i="4"/>
  <c r="T18" i="4"/>
  <c r="S10" i="4"/>
  <c r="S327" i="4"/>
  <c r="W327" i="4" s="1"/>
  <c r="S319" i="4"/>
  <c r="W319" i="4" s="1"/>
  <c r="S311" i="4"/>
  <c r="W311" i="4" s="1"/>
  <c r="S287" i="4"/>
  <c r="W287" i="4" s="1"/>
  <c r="S247" i="4"/>
  <c r="W247" i="4" s="1"/>
  <c r="K248" i="2" s="1"/>
  <c r="S223" i="4"/>
  <c r="W223" i="4" s="1"/>
  <c r="K224" i="2" s="1"/>
  <c r="S199" i="4"/>
  <c r="W199" i="4" s="1"/>
  <c r="K200" i="2" s="1"/>
  <c r="S175" i="4"/>
  <c r="W175" i="4" s="1"/>
  <c r="K176" i="2" s="1"/>
  <c r="S155" i="4"/>
  <c r="W155" i="4" s="1"/>
  <c r="K156" i="2" s="1"/>
  <c r="S139" i="4"/>
  <c r="W139" i="4" s="1"/>
  <c r="K140" i="2" s="1"/>
  <c r="S125" i="4"/>
  <c r="W125" i="4" s="1"/>
  <c r="S106" i="4"/>
  <c r="S90" i="4"/>
  <c r="S84" i="4"/>
  <c r="W84" i="4" s="1"/>
  <c r="S70" i="4"/>
  <c r="W70" i="4" s="1"/>
  <c r="T55" i="4"/>
  <c r="S39" i="4"/>
  <c r="S26" i="4"/>
  <c r="S16" i="4"/>
  <c r="W16" i="4" s="1"/>
  <c r="T8" i="4"/>
  <c r="S299" i="4"/>
  <c r="W299" i="4" s="1"/>
  <c r="S271" i="4"/>
  <c r="W271" i="4" s="1"/>
  <c r="S255" i="4"/>
  <c r="W255" i="4" s="1"/>
  <c r="K256" i="2" s="1"/>
  <c r="S231" i="4"/>
  <c r="W231" i="4" s="1"/>
  <c r="K232" i="2" s="1"/>
  <c r="S215" i="4"/>
  <c r="W215" i="4" s="1"/>
  <c r="K216" i="2" s="1"/>
  <c r="S191" i="4"/>
  <c r="W191" i="4" s="1"/>
  <c r="K192" i="2" s="1"/>
  <c r="S183" i="4"/>
  <c r="W183" i="4" s="1"/>
  <c r="K184" i="2" s="1"/>
  <c r="S162" i="4"/>
  <c r="W162" i="4" s="1"/>
  <c r="K163" i="2" s="1"/>
  <c r="S147" i="4"/>
  <c r="S132" i="4"/>
  <c r="W132" i="4" s="1"/>
  <c r="S112" i="4"/>
  <c r="W112" i="4" s="1"/>
  <c r="S98" i="4"/>
  <c r="S47" i="4"/>
  <c r="S294" i="4"/>
  <c r="W294" i="4" s="1"/>
  <c r="S286" i="4"/>
  <c r="W286" i="4" s="1"/>
  <c r="S278" i="4"/>
  <c r="W278" i="4" s="1"/>
  <c r="S270" i="4"/>
  <c r="W270" i="4" s="1"/>
  <c r="S262" i="4"/>
  <c r="W262" i="4" s="1"/>
  <c r="S254" i="4"/>
  <c r="W254" i="4" s="1"/>
  <c r="K255" i="2" s="1"/>
  <c r="S246" i="4"/>
  <c r="W246" i="4" s="1"/>
  <c r="K247" i="2" s="1"/>
  <c r="S238" i="4"/>
  <c r="W238" i="4" s="1"/>
  <c r="K239" i="2" s="1"/>
  <c r="S230" i="4"/>
  <c r="W230" i="4" s="1"/>
  <c r="K231" i="2" s="1"/>
  <c r="S222" i="4"/>
  <c r="W222" i="4" s="1"/>
  <c r="K223" i="2" s="1"/>
  <c r="S214" i="4"/>
  <c r="W214" i="4" s="1"/>
  <c r="K215" i="2" s="1"/>
  <c r="S206" i="4"/>
  <c r="W206" i="4" s="1"/>
  <c r="K207" i="2" s="1"/>
  <c r="S198" i="4"/>
  <c r="W198" i="4" s="1"/>
  <c r="K199" i="2" s="1"/>
  <c r="S190" i="4"/>
  <c r="W190" i="4" s="1"/>
  <c r="K191" i="2" s="1"/>
  <c r="S182" i="4"/>
  <c r="W182" i="4" s="1"/>
  <c r="K183" i="2" s="1"/>
  <c r="S174" i="4"/>
  <c r="W174" i="4" s="1"/>
  <c r="K175" i="2" s="1"/>
  <c r="S161" i="4"/>
  <c r="W161" i="4" s="1"/>
  <c r="K162" i="2" s="1"/>
  <c r="S154" i="4"/>
  <c r="S146" i="4"/>
  <c r="S138" i="4"/>
  <c r="W138" i="4" s="1"/>
  <c r="K139" i="2" s="1"/>
  <c r="S131" i="4"/>
  <c r="S124" i="4"/>
  <c r="S119" i="4"/>
  <c r="W119" i="4" s="1"/>
  <c r="S111" i="4"/>
  <c r="W111" i="4" s="1"/>
  <c r="S105" i="4"/>
  <c r="S97" i="4"/>
  <c r="W97" i="4" s="1"/>
  <c r="S89" i="4"/>
  <c r="W89" i="4" s="1"/>
  <c r="S83" i="4"/>
  <c r="S76" i="4"/>
  <c r="S69" i="4"/>
  <c r="W69" i="4" s="1"/>
  <c r="S62" i="4"/>
  <c r="W62" i="4" s="1"/>
  <c r="S54" i="4"/>
  <c r="W54" i="4" s="1"/>
  <c r="S46" i="4"/>
  <c r="W46" i="4" s="1"/>
  <c r="S33" i="4"/>
  <c r="W33" i="4" s="1"/>
  <c r="T25" i="4"/>
  <c r="S21" i="4"/>
  <c r="S15" i="4"/>
  <c r="T7" i="4"/>
  <c r="S324" i="4"/>
  <c r="W324" i="4" s="1"/>
  <c r="S316" i="4"/>
  <c r="W316" i="4" s="1"/>
  <c r="S279" i="4"/>
  <c r="W279" i="4" s="1"/>
  <c r="S263" i="4"/>
  <c r="W263" i="4" s="1"/>
  <c r="S239" i="4"/>
  <c r="W239" i="4" s="1"/>
  <c r="K240" i="2" s="1"/>
  <c r="S207" i="4"/>
  <c r="W207" i="4" s="1"/>
  <c r="K208" i="2" s="1"/>
  <c r="AE297" i="4"/>
  <c r="AF297" i="4" s="1"/>
  <c r="S297" i="4"/>
  <c r="W297" i="4" s="1"/>
  <c r="S6" i="4"/>
  <c r="AE305" i="4"/>
  <c r="AF305" i="4" s="1"/>
  <c r="S305" i="4"/>
  <c r="W305" i="4" s="1"/>
  <c r="S323" i="4"/>
  <c r="W323" i="4" s="1"/>
  <c r="S315" i="4"/>
  <c r="W315" i="4" s="1"/>
  <c r="AE306" i="4"/>
  <c r="AF306" i="4" s="1"/>
  <c r="S306" i="4"/>
  <c r="W306" i="4" s="1"/>
  <c r="AE307" i="4"/>
  <c r="AF307" i="4" s="1"/>
  <c r="S307" i="4"/>
  <c r="W307" i="4" s="1"/>
  <c r="AE296" i="4"/>
  <c r="AF296" i="4" s="1"/>
  <c r="S296" i="4"/>
  <c r="W296" i="4" s="1"/>
  <c r="AE292" i="4"/>
  <c r="AF292" i="4" s="1"/>
  <c r="S292" i="4"/>
  <c r="W292" i="4" s="1"/>
  <c r="AE284" i="4"/>
  <c r="AF284" i="4" s="1"/>
  <c r="S284" i="4"/>
  <c r="W284" i="4" s="1"/>
  <c r="AE276" i="4"/>
  <c r="AF276" i="4" s="1"/>
  <c r="S276" i="4"/>
  <c r="W276" i="4" s="1"/>
  <c r="AE268" i="4"/>
  <c r="AF268" i="4" s="1"/>
  <c r="S268" i="4"/>
  <c r="W268" i="4" s="1"/>
  <c r="AE260" i="4"/>
  <c r="AF260" i="4" s="1"/>
  <c r="S260" i="4"/>
  <c r="W260" i="4" s="1"/>
  <c r="AE252" i="4"/>
  <c r="AF252" i="4" s="1"/>
  <c r="S252" i="4"/>
  <c r="W252" i="4" s="1"/>
  <c r="K253" i="2" s="1"/>
  <c r="AE244" i="4"/>
  <c r="AF244" i="4" s="1"/>
  <c r="S244" i="4"/>
  <c r="W244" i="4" s="1"/>
  <c r="K245" i="2" s="1"/>
  <c r="AE236" i="4"/>
  <c r="AF236" i="4" s="1"/>
  <c r="S236" i="4"/>
  <c r="W236" i="4" s="1"/>
  <c r="K237" i="2" s="1"/>
  <c r="AE228" i="4"/>
  <c r="AF228" i="4" s="1"/>
  <c r="S228" i="4"/>
  <c r="W228" i="4" s="1"/>
  <c r="K229" i="2" s="1"/>
  <c r="AE220" i="4"/>
  <c r="AF220" i="4" s="1"/>
  <c r="S220" i="4"/>
  <c r="W220" i="4" s="1"/>
  <c r="K221" i="2" s="1"/>
  <c r="AE212" i="4"/>
  <c r="AF212" i="4" s="1"/>
  <c r="S212" i="4"/>
  <c r="W212" i="4" s="1"/>
  <c r="K213" i="2" s="1"/>
  <c r="AE204" i="4"/>
  <c r="AF204" i="4" s="1"/>
  <c r="S204" i="4"/>
  <c r="W204" i="4" s="1"/>
  <c r="K205" i="2" s="1"/>
  <c r="AE196" i="4"/>
  <c r="AF196" i="4" s="1"/>
  <c r="S196" i="4"/>
  <c r="W196" i="4" s="1"/>
  <c r="K197" i="2" s="1"/>
  <c r="AE188" i="4"/>
  <c r="AF188" i="4" s="1"/>
  <c r="S188" i="4"/>
  <c r="W188" i="4" s="1"/>
  <c r="K189" i="2" s="1"/>
  <c r="AE180" i="4"/>
  <c r="AF180" i="4" s="1"/>
  <c r="S180" i="4"/>
  <c r="W180" i="4" s="1"/>
  <c r="K181" i="2" s="1"/>
  <c r="AE172" i="4"/>
  <c r="AF172" i="4" s="1"/>
  <c r="S172" i="4"/>
  <c r="W172" i="4" s="1"/>
  <c r="K173" i="2" s="1"/>
  <c r="AE167" i="4"/>
  <c r="AF167" i="4" s="1"/>
  <c r="S167" i="4"/>
  <c r="W167" i="4" s="1"/>
  <c r="K168" i="2" s="1"/>
  <c r="AE160" i="4"/>
  <c r="AF160" i="4" s="1"/>
  <c r="S160" i="4"/>
  <c r="W160" i="4" s="1"/>
  <c r="K161" i="2" s="1"/>
  <c r="AE152" i="4"/>
  <c r="AF152" i="4" s="1"/>
  <c r="S152" i="4"/>
  <c r="W152" i="4" s="1"/>
  <c r="K153" i="2" s="1"/>
  <c r="AE144" i="4"/>
  <c r="AF144" i="4" s="1"/>
  <c r="S144" i="4"/>
  <c r="AE122" i="4"/>
  <c r="AF122" i="4" s="1"/>
  <c r="S122" i="4"/>
  <c r="AE117" i="4"/>
  <c r="AF117" i="4" s="1"/>
  <c r="S117" i="4"/>
  <c r="W117" i="4" s="1"/>
  <c r="AE110" i="4"/>
  <c r="AF110" i="4" s="1"/>
  <c r="S110" i="4"/>
  <c r="W110" i="4" s="1"/>
  <c r="AE103" i="4"/>
  <c r="AF103" i="4" s="1"/>
  <c r="S103" i="4"/>
  <c r="W103" i="4" s="1"/>
  <c r="AE95" i="4"/>
  <c r="AF95" i="4" s="1"/>
  <c r="S95" i="4"/>
  <c r="AE87" i="4"/>
  <c r="AF87" i="4" s="1"/>
  <c r="S87" i="4"/>
  <c r="AE81" i="4"/>
  <c r="AF81" i="4" s="1"/>
  <c r="S81" i="4"/>
  <c r="W81" i="4" s="1"/>
  <c r="S74" i="4"/>
  <c r="W74" i="4" s="1"/>
  <c r="S67" i="4"/>
  <c r="W67" i="4" s="1"/>
  <c r="S60" i="4"/>
  <c r="S52" i="4"/>
  <c r="T44" i="4"/>
  <c r="S38" i="4"/>
  <c r="S31" i="4"/>
  <c r="S20" i="4"/>
  <c r="W20" i="4" s="1"/>
  <c r="S13" i="4"/>
  <c r="S5" i="4"/>
  <c r="AE304" i="4"/>
  <c r="AF304" i="4" s="1"/>
  <c r="S304" i="4"/>
  <c r="W304" i="4" s="1"/>
  <c r="AE322" i="4"/>
  <c r="AF322" i="4" s="1"/>
  <c r="S322" i="4"/>
  <c r="W322" i="4" s="1"/>
  <c r="AE314" i="4"/>
  <c r="AF314" i="4" s="1"/>
  <c r="S314" i="4"/>
  <c r="W314" i="4" s="1"/>
  <c r="AE341" i="4"/>
  <c r="AF341" i="4" s="1"/>
  <c r="AE275" i="4"/>
  <c r="AF275" i="4" s="1"/>
  <c r="AE219" i="4"/>
  <c r="AF219" i="4" s="1"/>
  <c r="AE166" i="4"/>
  <c r="AF166" i="4" s="1"/>
  <c r="AE231" i="4"/>
  <c r="AF231" i="4" s="1"/>
  <c r="AE298" i="4"/>
  <c r="AF298" i="4" s="1"/>
  <c r="AE286" i="4"/>
  <c r="AF286" i="4" s="1"/>
  <c r="AE270" i="4"/>
  <c r="AF270" i="4" s="1"/>
  <c r="AE254" i="4"/>
  <c r="AF254" i="4" s="1"/>
  <c r="AE238" i="4"/>
  <c r="AF238" i="4" s="1"/>
  <c r="AE222" i="4"/>
  <c r="AF222" i="4" s="1"/>
  <c r="AE206" i="4"/>
  <c r="AF206" i="4" s="1"/>
  <c r="AE198" i="4"/>
  <c r="AF198" i="4" s="1"/>
  <c r="AE182" i="4"/>
  <c r="AF182" i="4" s="1"/>
  <c r="AE146" i="4"/>
  <c r="AF146" i="4" s="1"/>
  <c r="AE293" i="4"/>
  <c r="AF293" i="4" s="1"/>
  <c r="AE285" i="4"/>
  <c r="AF285" i="4" s="1"/>
  <c r="AE277" i="4"/>
  <c r="AF277" i="4" s="1"/>
  <c r="AE269" i="4"/>
  <c r="AF269" i="4" s="1"/>
  <c r="AE261" i="4"/>
  <c r="AF261" i="4" s="1"/>
  <c r="AE253" i="4"/>
  <c r="AF253" i="4" s="1"/>
  <c r="AE245" i="4"/>
  <c r="AF245" i="4" s="1"/>
  <c r="AE237" i="4"/>
  <c r="AF237" i="4" s="1"/>
  <c r="AE229" i="4"/>
  <c r="AF229" i="4" s="1"/>
  <c r="AE221" i="4"/>
  <c r="AF221" i="4" s="1"/>
  <c r="AE213" i="4"/>
  <c r="AF213" i="4" s="1"/>
  <c r="AE205" i="4"/>
  <c r="AF205" i="4" s="1"/>
  <c r="AE197" i="4"/>
  <c r="AF197" i="4" s="1"/>
  <c r="AE189" i="4"/>
  <c r="AF189" i="4" s="1"/>
  <c r="AE181" i="4"/>
  <c r="AF181" i="4" s="1"/>
  <c r="AE173" i="4"/>
  <c r="AF173" i="4" s="1"/>
  <c r="AE168" i="4"/>
  <c r="AF168" i="4" s="1"/>
  <c r="AE153" i="4"/>
  <c r="AF153" i="4" s="1"/>
  <c r="AE145" i="4"/>
  <c r="AF145" i="4" s="1"/>
  <c r="AE137" i="4"/>
  <c r="AF137" i="4" s="1"/>
  <c r="AE130" i="4"/>
  <c r="AF130" i="4" s="1"/>
  <c r="AE123" i="4"/>
  <c r="AF123" i="4" s="1"/>
  <c r="AE118" i="4"/>
  <c r="AF118" i="4" s="1"/>
  <c r="AE104" i="4"/>
  <c r="AF104" i="4" s="1"/>
  <c r="AE96" i="4"/>
  <c r="AF96" i="4" s="1"/>
  <c r="AE88" i="4"/>
  <c r="AF88" i="4" s="1"/>
  <c r="AE82" i="4"/>
  <c r="AF82" i="4" s="1"/>
  <c r="AE324" i="4"/>
  <c r="AF324" i="4" s="1"/>
  <c r="AE316" i="4"/>
  <c r="AF316" i="4" s="1"/>
  <c r="AE350" i="4"/>
  <c r="AF350" i="4" s="1"/>
  <c r="AE342" i="4"/>
  <c r="AF342" i="4" s="1"/>
  <c r="AE334" i="4"/>
  <c r="AF334" i="4" s="1"/>
  <c r="AE295" i="4"/>
  <c r="AF295" i="4" s="1"/>
  <c r="AE243" i="4"/>
  <c r="AF243" i="4" s="1"/>
  <c r="AE187" i="4"/>
  <c r="AF187" i="4" s="1"/>
  <c r="AE136" i="4"/>
  <c r="AF136" i="4" s="1"/>
  <c r="AE80" i="4"/>
  <c r="AF80" i="4" s="1"/>
  <c r="AE340" i="4"/>
  <c r="AF340" i="4" s="1"/>
  <c r="AE291" i="4"/>
  <c r="AF291" i="4" s="1"/>
  <c r="AE235" i="4"/>
  <c r="AF235" i="4" s="1"/>
  <c r="AE171" i="4"/>
  <c r="AF171" i="4" s="1"/>
  <c r="AE102" i="4"/>
  <c r="AF102" i="4" s="1"/>
  <c r="AE348" i="4"/>
  <c r="AF348" i="4" s="1"/>
  <c r="AE302" i="4"/>
  <c r="AF302" i="4" s="1"/>
  <c r="AE290" i="4"/>
  <c r="AF290" i="4" s="1"/>
  <c r="AE274" i="4"/>
  <c r="AF274" i="4" s="1"/>
  <c r="AE258" i="4"/>
  <c r="AF258" i="4" s="1"/>
  <c r="AE242" i="4"/>
  <c r="AF242" i="4" s="1"/>
  <c r="AE226" i="4"/>
  <c r="AF226" i="4" s="1"/>
  <c r="AE218" i="4"/>
  <c r="AF218" i="4" s="1"/>
  <c r="AE210" i="4"/>
  <c r="AF210" i="4" s="1"/>
  <c r="AE202" i="4"/>
  <c r="AF202" i="4" s="1"/>
  <c r="AE194" i="4"/>
  <c r="AF194" i="4" s="1"/>
  <c r="AE186" i="4"/>
  <c r="AF186" i="4" s="1"/>
  <c r="AE178" i="4"/>
  <c r="AF178" i="4" s="1"/>
  <c r="AE170" i="4"/>
  <c r="AF170" i="4" s="1"/>
  <c r="AE165" i="4"/>
  <c r="AF165" i="4" s="1"/>
  <c r="AE150" i="4"/>
  <c r="AF150" i="4" s="1"/>
  <c r="AE142" i="4"/>
  <c r="AF142" i="4" s="1"/>
  <c r="AE135" i="4"/>
  <c r="AF135" i="4" s="1"/>
  <c r="AE128" i="4"/>
  <c r="AF128" i="4" s="1"/>
  <c r="AE121" i="4"/>
  <c r="AF121" i="4" s="1"/>
  <c r="AE115" i="4"/>
  <c r="AF115" i="4" s="1"/>
  <c r="AE109" i="4"/>
  <c r="AF109" i="4" s="1"/>
  <c r="AE101" i="4"/>
  <c r="AF101" i="4" s="1"/>
  <c r="AE93" i="4"/>
  <c r="AF93" i="4" s="1"/>
  <c r="AE309" i="4"/>
  <c r="AF309" i="4" s="1"/>
  <c r="AE329" i="4"/>
  <c r="AF329" i="4" s="1"/>
  <c r="AE321" i="4"/>
  <c r="AF321" i="4" s="1"/>
  <c r="AE313" i="4"/>
  <c r="AF313" i="4" s="1"/>
  <c r="AE347" i="4"/>
  <c r="AF347" i="4" s="1"/>
  <c r="AE339" i="4"/>
  <c r="AF339" i="4" s="1"/>
  <c r="AE331" i="4"/>
  <c r="AF331" i="4" s="1"/>
  <c r="AE315" i="4"/>
  <c r="AF315" i="4" s="1"/>
  <c r="AE283" i="4"/>
  <c r="AF283" i="4" s="1"/>
  <c r="AE227" i="4"/>
  <c r="AF227" i="4" s="1"/>
  <c r="AE179" i="4"/>
  <c r="AF179" i="4" s="1"/>
  <c r="AE129" i="4"/>
  <c r="AF129" i="4" s="1"/>
  <c r="AE86" i="4"/>
  <c r="AF86" i="4" s="1"/>
  <c r="AE332" i="4"/>
  <c r="AF332" i="4" s="1"/>
  <c r="AE282" i="4"/>
  <c r="AF282" i="4" s="1"/>
  <c r="AE266" i="4"/>
  <c r="AF266" i="4" s="1"/>
  <c r="AE250" i="4"/>
  <c r="AF250" i="4" s="1"/>
  <c r="AE234" i="4"/>
  <c r="AF234" i="4" s="1"/>
  <c r="AE158" i="4"/>
  <c r="AF158" i="4" s="1"/>
  <c r="AE301" i="4"/>
  <c r="AF301" i="4" s="1"/>
  <c r="AE289" i="4"/>
  <c r="AF289" i="4" s="1"/>
  <c r="AE281" i="4"/>
  <c r="AF281" i="4" s="1"/>
  <c r="AE273" i="4"/>
  <c r="AF273" i="4" s="1"/>
  <c r="AE265" i="4"/>
  <c r="AF265" i="4" s="1"/>
  <c r="AE257" i="4"/>
  <c r="AF257" i="4" s="1"/>
  <c r="AE249" i="4"/>
  <c r="AF249" i="4" s="1"/>
  <c r="AE241" i="4"/>
  <c r="AF241" i="4" s="1"/>
  <c r="AE233" i="4"/>
  <c r="AF233" i="4" s="1"/>
  <c r="AE225" i="4"/>
  <c r="AF225" i="4" s="1"/>
  <c r="AE217" i="4"/>
  <c r="AF217" i="4" s="1"/>
  <c r="AE209" i="4"/>
  <c r="AF209" i="4" s="1"/>
  <c r="AE201" i="4"/>
  <c r="AF201" i="4" s="1"/>
  <c r="AE193" i="4"/>
  <c r="AF193" i="4" s="1"/>
  <c r="AE185" i="4"/>
  <c r="AF185" i="4" s="1"/>
  <c r="AE177" i="4"/>
  <c r="AF177" i="4" s="1"/>
  <c r="AE169" i="4"/>
  <c r="AF169" i="4" s="1"/>
  <c r="AE164" i="4"/>
  <c r="AF164" i="4" s="1"/>
  <c r="AE157" i="4"/>
  <c r="AF157" i="4" s="1"/>
  <c r="AE149" i="4"/>
  <c r="AF149" i="4" s="1"/>
  <c r="AE141" i="4"/>
  <c r="AF141" i="4" s="1"/>
  <c r="AE134" i="4"/>
  <c r="AF134" i="4" s="1"/>
  <c r="AE127" i="4"/>
  <c r="AF127" i="4" s="1"/>
  <c r="AE120" i="4"/>
  <c r="AF120" i="4" s="1"/>
  <c r="AE114" i="4"/>
  <c r="AF114" i="4" s="1"/>
  <c r="AE108" i="4"/>
  <c r="AF108" i="4" s="1"/>
  <c r="AE100" i="4"/>
  <c r="AF100" i="4" s="1"/>
  <c r="AE92" i="4"/>
  <c r="AF92" i="4" s="1"/>
  <c r="AE85" i="4"/>
  <c r="AF85" i="4" s="1"/>
  <c r="AE328" i="4"/>
  <c r="AF328" i="4" s="1"/>
  <c r="AE320" i="4"/>
  <c r="AF320" i="4" s="1"/>
  <c r="AE312" i="4"/>
  <c r="AF312" i="4" s="1"/>
  <c r="AE346" i="4"/>
  <c r="AF346" i="4" s="1"/>
  <c r="AE338" i="4"/>
  <c r="AF338" i="4" s="1"/>
  <c r="AE323" i="4"/>
  <c r="AF323" i="4" s="1"/>
  <c r="AE349" i="4"/>
  <c r="AF349" i="4" s="1"/>
  <c r="AE267" i="4"/>
  <c r="AF267" i="4" s="1"/>
  <c r="AE211" i="4"/>
  <c r="AF211" i="4" s="1"/>
  <c r="AE159" i="4"/>
  <c r="AF159" i="4" s="1"/>
  <c r="AE116" i="4"/>
  <c r="AF116" i="4" s="1"/>
  <c r="AE300" i="4"/>
  <c r="AF300" i="4" s="1"/>
  <c r="AE288" i="4"/>
  <c r="AF288" i="4" s="1"/>
  <c r="AE280" i="4"/>
  <c r="AF280" i="4" s="1"/>
  <c r="AE272" i="4"/>
  <c r="AF272" i="4" s="1"/>
  <c r="AE264" i="4"/>
  <c r="AF264" i="4" s="1"/>
  <c r="AE256" i="4"/>
  <c r="AF256" i="4" s="1"/>
  <c r="AE248" i="4"/>
  <c r="AF248" i="4" s="1"/>
  <c r="AE240" i="4"/>
  <c r="AF240" i="4" s="1"/>
  <c r="AE232" i="4"/>
  <c r="AF232" i="4" s="1"/>
  <c r="AE224" i="4"/>
  <c r="AF224" i="4" s="1"/>
  <c r="AE216" i="4"/>
  <c r="AF216" i="4" s="1"/>
  <c r="AE208" i="4"/>
  <c r="AF208" i="4" s="1"/>
  <c r="AE200" i="4"/>
  <c r="AF200" i="4" s="1"/>
  <c r="AE192" i="4"/>
  <c r="AF192" i="4" s="1"/>
  <c r="AE184" i="4"/>
  <c r="AF184" i="4" s="1"/>
  <c r="AE176" i="4"/>
  <c r="AF176" i="4" s="1"/>
  <c r="AE163" i="4"/>
  <c r="AF163" i="4" s="1"/>
  <c r="AE156" i="4"/>
  <c r="AF156" i="4" s="1"/>
  <c r="AE148" i="4"/>
  <c r="AF148" i="4" s="1"/>
  <c r="AE140" i="4"/>
  <c r="AF140" i="4" s="1"/>
  <c r="AE133" i="4"/>
  <c r="AF133" i="4" s="1"/>
  <c r="AE126" i="4"/>
  <c r="AF126" i="4" s="1"/>
  <c r="AE113" i="4"/>
  <c r="AF113" i="4" s="1"/>
  <c r="AE107" i="4"/>
  <c r="AF107" i="4" s="1"/>
  <c r="AE99" i="4"/>
  <c r="AF99" i="4" s="1"/>
  <c r="AE91" i="4"/>
  <c r="AF91" i="4" s="1"/>
  <c r="AE308" i="4"/>
  <c r="AF308" i="4" s="1"/>
  <c r="AE327" i="4"/>
  <c r="AF327" i="4" s="1"/>
  <c r="AE319" i="4"/>
  <c r="AF319" i="4" s="1"/>
  <c r="AE311" i="4"/>
  <c r="AF311" i="4" s="1"/>
  <c r="AE345" i="4"/>
  <c r="AF345" i="4" s="1"/>
  <c r="AE337" i="4"/>
  <c r="AF337" i="4" s="1"/>
  <c r="AE333" i="4"/>
  <c r="AF333" i="4" s="1"/>
  <c r="AE259" i="4"/>
  <c r="AF259" i="4" s="1"/>
  <c r="AE203" i="4"/>
  <c r="AF203" i="4" s="1"/>
  <c r="AE151" i="4"/>
  <c r="AF151" i="4" s="1"/>
  <c r="AE299" i="4"/>
  <c r="AF299" i="4" s="1"/>
  <c r="AE287" i="4"/>
  <c r="AF287" i="4" s="1"/>
  <c r="AE279" i="4"/>
  <c r="AF279" i="4" s="1"/>
  <c r="AE271" i="4"/>
  <c r="AF271" i="4" s="1"/>
  <c r="AE263" i="4"/>
  <c r="AF263" i="4" s="1"/>
  <c r="AE255" i="4"/>
  <c r="AF255" i="4" s="1"/>
  <c r="AE239" i="4"/>
  <c r="AF239" i="4" s="1"/>
  <c r="AE223" i="4"/>
  <c r="AF223" i="4" s="1"/>
  <c r="AE215" i="4"/>
  <c r="AF215" i="4" s="1"/>
  <c r="AE207" i="4"/>
  <c r="AF207" i="4" s="1"/>
  <c r="AE199" i="4"/>
  <c r="AF199" i="4" s="1"/>
  <c r="AE191" i="4"/>
  <c r="AF191" i="4" s="1"/>
  <c r="AE183" i="4"/>
  <c r="AF183" i="4" s="1"/>
  <c r="AE175" i="4"/>
  <c r="AF175" i="4" s="1"/>
  <c r="AE162" i="4"/>
  <c r="AF162" i="4" s="1"/>
  <c r="AE155" i="4"/>
  <c r="AF155" i="4" s="1"/>
  <c r="AE147" i="4"/>
  <c r="AF147" i="4" s="1"/>
  <c r="AE139" i="4"/>
  <c r="AF139" i="4" s="1"/>
  <c r="AE132" i="4"/>
  <c r="AF132" i="4" s="1"/>
  <c r="AE125" i="4"/>
  <c r="AF125" i="4" s="1"/>
  <c r="AE112" i="4"/>
  <c r="AF112" i="4" s="1"/>
  <c r="AE106" i="4"/>
  <c r="AF106" i="4" s="1"/>
  <c r="AE98" i="4"/>
  <c r="AF98" i="4" s="1"/>
  <c r="AE90" i="4"/>
  <c r="AF90" i="4" s="1"/>
  <c r="AE84" i="4"/>
  <c r="AF84" i="4" s="1"/>
  <c r="AE326" i="4"/>
  <c r="AF326" i="4" s="1"/>
  <c r="AE318" i="4"/>
  <c r="AF318" i="4" s="1"/>
  <c r="AE310" i="4"/>
  <c r="AF310" i="4" s="1"/>
  <c r="AE344" i="4"/>
  <c r="AF344" i="4" s="1"/>
  <c r="AE336" i="4"/>
  <c r="AF336" i="4" s="1"/>
  <c r="AE251" i="4"/>
  <c r="AF251" i="4" s="1"/>
  <c r="AE195" i="4"/>
  <c r="AF195" i="4" s="1"/>
  <c r="AE143" i="4"/>
  <c r="AF143" i="4" s="1"/>
  <c r="AE94" i="4"/>
  <c r="AF94" i="4" s="1"/>
  <c r="AE303" i="4"/>
  <c r="AF303" i="4" s="1"/>
  <c r="AE2" i="4"/>
  <c r="AF2" i="4" s="1"/>
  <c r="AE247" i="4"/>
  <c r="AF247" i="4" s="1"/>
  <c r="AE294" i="4"/>
  <c r="AF294" i="4" s="1"/>
  <c r="AE278" i="4"/>
  <c r="AF278" i="4" s="1"/>
  <c r="AE262" i="4"/>
  <c r="AF262" i="4" s="1"/>
  <c r="AE246" i="4"/>
  <c r="AF246" i="4" s="1"/>
  <c r="AE230" i="4"/>
  <c r="AF230" i="4" s="1"/>
  <c r="AE214" i="4"/>
  <c r="AF214" i="4" s="1"/>
  <c r="AE190" i="4"/>
  <c r="AF190" i="4" s="1"/>
  <c r="AE174" i="4"/>
  <c r="AF174" i="4" s="1"/>
  <c r="AE161" i="4"/>
  <c r="AF161" i="4" s="1"/>
  <c r="AE154" i="4"/>
  <c r="AF154" i="4" s="1"/>
  <c r="AE138" i="4"/>
  <c r="AF138" i="4" s="1"/>
  <c r="AE131" i="4"/>
  <c r="AF131" i="4" s="1"/>
  <c r="AE124" i="4"/>
  <c r="AF124" i="4" s="1"/>
  <c r="AE119" i="4"/>
  <c r="AF119" i="4" s="1"/>
  <c r="AE111" i="4"/>
  <c r="AF111" i="4" s="1"/>
  <c r="AE105" i="4"/>
  <c r="AF105" i="4" s="1"/>
  <c r="AE97" i="4"/>
  <c r="AF97" i="4" s="1"/>
  <c r="AE89" i="4"/>
  <c r="AF89" i="4" s="1"/>
  <c r="AE83" i="4"/>
  <c r="AF83" i="4" s="1"/>
  <c r="AE325" i="4"/>
  <c r="AF325" i="4" s="1"/>
  <c r="AE317" i="4"/>
  <c r="AF317" i="4" s="1"/>
  <c r="AE351" i="4"/>
  <c r="AF351" i="4" s="1"/>
  <c r="AE343" i="4"/>
  <c r="AF343" i="4" s="1"/>
  <c r="AE335" i="4"/>
  <c r="AF335" i="4" s="1"/>
  <c r="AE74" i="4"/>
  <c r="AF74" i="4" s="1"/>
  <c r="AE67" i="4"/>
  <c r="AF67" i="4" s="1"/>
  <c r="AE60" i="4"/>
  <c r="AF60" i="4" s="1"/>
  <c r="AE52" i="4"/>
  <c r="AF52" i="4" s="1"/>
  <c r="AE44" i="4"/>
  <c r="AF44" i="4" s="1"/>
  <c r="AE38" i="4"/>
  <c r="AF38" i="4" s="1"/>
  <c r="AE75" i="4"/>
  <c r="AF75" i="4" s="1"/>
  <c r="AE68" i="4"/>
  <c r="AF68" i="4" s="1"/>
  <c r="AE61" i="4"/>
  <c r="AF61" i="4" s="1"/>
  <c r="AE53" i="4"/>
  <c r="AF53" i="4" s="1"/>
  <c r="AE45" i="4"/>
  <c r="AF45" i="4" s="1"/>
  <c r="AE73" i="4"/>
  <c r="AF73" i="4" s="1"/>
  <c r="AE66" i="4"/>
  <c r="AF66" i="4" s="1"/>
  <c r="AE59" i="4"/>
  <c r="AF59" i="4" s="1"/>
  <c r="AE51" i="4"/>
  <c r="AF51" i="4" s="1"/>
  <c r="AE43" i="4"/>
  <c r="AF43" i="4" s="1"/>
  <c r="AE37" i="4"/>
  <c r="AF37" i="4" s="1"/>
  <c r="AE30" i="4"/>
  <c r="AF30" i="4" s="1"/>
  <c r="AE23" i="4"/>
  <c r="AF23" i="4" s="1"/>
  <c r="AE12" i="4"/>
  <c r="AF12" i="4" s="1"/>
  <c r="AE4" i="4"/>
  <c r="AF4" i="4" s="1"/>
  <c r="AE79" i="4"/>
  <c r="AF79" i="4" s="1"/>
  <c r="AE72" i="4"/>
  <c r="AF72" i="4" s="1"/>
  <c r="AE65" i="4"/>
  <c r="AF65" i="4" s="1"/>
  <c r="AE58" i="4"/>
  <c r="AF58" i="4" s="1"/>
  <c r="AE50" i="4"/>
  <c r="AF50" i="4" s="1"/>
  <c r="AE42" i="4"/>
  <c r="AF42" i="4" s="1"/>
  <c r="AE78" i="4"/>
  <c r="AF78" i="4" s="1"/>
  <c r="AE71" i="4"/>
  <c r="AF71" i="4" s="1"/>
  <c r="AE64" i="4"/>
  <c r="AF64" i="4" s="1"/>
  <c r="AE57" i="4"/>
  <c r="AF57" i="4" s="1"/>
  <c r="AE49" i="4"/>
  <c r="AF49" i="4" s="1"/>
  <c r="AE41" i="4"/>
  <c r="AF41" i="4" s="1"/>
  <c r="AE35" i="4"/>
  <c r="AF35" i="4" s="1"/>
  <c r="AE28" i="4"/>
  <c r="AF28" i="4" s="1"/>
  <c r="AE18" i="4"/>
  <c r="AF18" i="4" s="1"/>
  <c r="AE10" i="4"/>
  <c r="AF10" i="4" s="1"/>
  <c r="AE77" i="4"/>
  <c r="AF77" i="4" s="1"/>
  <c r="AE63" i="4"/>
  <c r="AF63" i="4" s="1"/>
  <c r="AE56" i="4"/>
  <c r="AF56" i="4" s="1"/>
  <c r="AE48" i="4"/>
  <c r="AF48" i="4" s="1"/>
  <c r="AE40" i="4"/>
  <c r="AF40" i="4" s="1"/>
  <c r="AE34" i="4"/>
  <c r="AF34" i="4" s="1"/>
  <c r="AE27" i="4"/>
  <c r="AF27" i="4" s="1"/>
  <c r="AE22" i="4"/>
  <c r="AF22" i="4" s="1"/>
  <c r="AE17" i="4"/>
  <c r="AF17" i="4" s="1"/>
  <c r="AE9" i="4"/>
  <c r="AF9" i="4" s="1"/>
  <c r="AE70" i="4"/>
  <c r="AF70" i="4" s="1"/>
  <c r="AE55" i="4"/>
  <c r="AF55" i="4" s="1"/>
  <c r="AE47" i="4"/>
  <c r="AF47" i="4" s="1"/>
  <c r="AE39" i="4"/>
  <c r="AF39" i="4" s="1"/>
  <c r="AE26" i="4"/>
  <c r="AF26" i="4" s="1"/>
  <c r="AE16" i="4"/>
  <c r="AF16" i="4" s="1"/>
  <c r="AE8" i="4"/>
  <c r="AF8" i="4" s="1"/>
  <c r="AE76" i="4"/>
  <c r="AF76" i="4" s="1"/>
  <c r="AE69" i="4"/>
  <c r="AF69" i="4" s="1"/>
  <c r="AE62" i="4"/>
  <c r="AF62" i="4" s="1"/>
  <c r="AE54" i="4"/>
  <c r="AF54" i="4" s="1"/>
  <c r="AE46" i="4"/>
  <c r="AF46" i="4" s="1"/>
  <c r="AE32" i="4"/>
  <c r="AF32" i="4" s="1"/>
  <c r="AE24" i="4"/>
  <c r="AF24" i="4" s="1"/>
  <c r="AE14" i="4"/>
  <c r="AF14" i="4" s="1"/>
  <c r="AE6" i="4"/>
  <c r="AF6" i="4" s="1"/>
  <c r="AE31" i="4"/>
  <c r="AF31" i="4" s="1"/>
  <c r="AE20" i="4"/>
  <c r="AF20" i="4" s="1"/>
  <c r="AE13" i="4"/>
  <c r="AF13" i="4" s="1"/>
  <c r="AE5" i="4"/>
  <c r="AF5" i="4" s="1"/>
  <c r="AE36" i="4"/>
  <c r="AF36" i="4" s="1"/>
  <c r="AE29" i="4"/>
  <c r="AF29" i="4" s="1"/>
  <c r="AE19" i="4"/>
  <c r="AF19" i="4" s="1"/>
  <c r="AE11" i="4"/>
  <c r="AF11" i="4" s="1"/>
  <c r="AE3" i="4"/>
  <c r="AF3" i="4" s="1"/>
  <c r="AE33" i="4"/>
  <c r="AF33" i="4" s="1"/>
  <c r="AE25" i="4"/>
  <c r="AF25" i="4" s="1"/>
  <c r="AE21" i="4"/>
  <c r="AF21" i="4" s="1"/>
  <c r="AE15" i="4"/>
  <c r="AF15" i="4" s="1"/>
  <c r="AE7" i="4"/>
  <c r="AF7" i="4" s="1"/>
  <c r="W126" i="4" l="1"/>
  <c r="W38" i="4"/>
  <c r="W88" i="4"/>
  <c r="K89" i="2" s="1"/>
  <c r="W83" i="4"/>
  <c r="K84" i="2" s="1"/>
  <c r="W5" i="4"/>
  <c r="W173" i="4"/>
  <c r="K174" i="2" s="1"/>
  <c r="W121" i="4"/>
  <c r="K122" i="2" s="1"/>
  <c r="W35" i="4"/>
  <c r="K36" i="2" s="1"/>
  <c r="W145" i="4"/>
  <c r="K146" i="2" s="1"/>
  <c r="W176" i="4"/>
  <c r="K177" i="2" s="1"/>
  <c r="W61" i="4"/>
  <c r="K62" i="2" s="1"/>
  <c r="W127" i="4"/>
  <c r="K128" i="2" s="1"/>
  <c r="W129" i="4"/>
  <c r="K130" i="2" s="1"/>
  <c r="W43" i="4"/>
  <c r="K44" i="2" s="1"/>
  <c r="W73" i="4"/>
  <c r="K74" i="2" s="1"/>
  <c r="W36" i="4"/>
  <c r="K37" i="2" s="1"/>
  <c r="W157" i="4"/>
  <c r="K158" i="2" s="1"/>
  <c r="W49" i="4"/>
  <c r="K50" i="2" s="1"/>
  <c r="W144" i="4"/>
  <c r="K145" i="2" s="1"/>
  <c r="W147" i="4"/>
  <c r="K148" i="2" s="1"/>
  <c r="W124" i="4"/>
  <c r="K125" i="2" s="1"/>
  <c r="W150" i="4"/>
  <c r="K151" i="2" s="1"/>
  <c r="W154" i="4"/>
  <c r="K155" i="2" s="1"/>
  <c r="W140" i="4"/>
  <c r="K141" i="2" s="1"/>
  <c r="W131" i="4"/>
  <c r="K132" i="2" s="1"/>
  <c r="W115" i="4"/>
  <c r="K116" i="2" s="1"/>
  <c r="W85" i="4"/>
  <c r="K86" i="2" s="1"/>
  <c r="W44" i="4"/>
  <c r="K45" i="2" s="1"/>
  <c r="W114" i="4"/>
  <c r="K115" i="2" s="1"/>
  <c r="W15" i="4"/>
  <c r="K17" i="2" s="1"/>
  <c r="W65" i="4"/>
  <c r="K66" i="2" s="1"/>
  <c r="W158" i="4"/>
  <c r="K159" i="2" s="1"/>
  <c r="W159" i="4"/>
  <c r="K160" i="2" s="1"/>
  <c r="W95" i="4"/>
  <c r="K96" i="2" s="1"/>
  <c r="W123" i="4"/>
  <c r="K124" i="2" s="1"/>
  <c r="W100" i="4"/>
  <c r="K101" i="2" s="1"/>
  <c r="W30" i="4"/>
  <c r="K31" i="2" s="1"/>
  <c r="W116" i="4"/>
  <c r="K117" i="2" s="1"/>
  <c r="W58" i="4"/>
  <c r="K59" i="2" s="1"/>
  <c r="W98" i="4"/>
  <c r="K99" i="2" s="1"/>
  <c r="W87" i="4"/>
  <c r="K88" i="2" s="1"/>
  <c r="W27" i="4"/>
  <c r="K28" i="2" s="1"/>
  <c r="W149" i="4"/>
  <c r="K150" i="2" s="1"/>
  <c r="W108" i="4"/>
  <c r="K109" i="2" s="1"/>
  <c r="W78" i="4"/>
  <c r="K79" i="2" s="1"/>
  <c r="W45" i="4"/>
  <c r="K46" i="2" s="1"/>
  <c r="W13" i="4"/>
  <c r="K15" i="2" s="1"/>
  <c r="W72" i="4"/>
  <c r="K73" i="2" s="1"/>
  <c r="W37" i="4"/>
  <c r="K38" i="2" s="1"/>
  <c r="W90" i="4"/>
  <c r="K91" i="2" s="1"/>
  <c r="W105" i="4"/>
  <c r="K106" i="2" s="1"/>
  <c r="W68" i="4"/>
  <c r="K69" i="2" s="1"/>
  <c r="W12" i="4"/>
  <c r="K14" i="2" s="1"/>
  <c r="W26" i="4"/>
  <c r="K27" i="2" s="1"/>
  <c r="W50" i="4"/>
  <c r="K51" i="2" s="1"/>
  <c r="W52" i="4"/>
  <c r="K53" i="2" s="1"/>
  <c r="W28" i="4"/>
  <c r="K29" i="2" s="1"/>
  <c r="W59" i="4"/>
  <c r="K60" i="2" s="1"/>
  <c r="W107" i="4"/>
  <c r="K108" i="2" s="1"/>
  <c r="W29" i="4"/>
  <c r="K30" i="2" s="1"/>
  <c r="W122" i="4"/>
  <c r="K123" i="2" s="1"/>
  <c r="W7" i="4"/>
  <c r="K9" i="2" s="1"/>
  <c r="W31" i="4"/>
  <c r="K32" i="2" s="1"/>
  <c r="W137" i="4"/>
  <c r="K138" i="2" s="1"/>
  <c r="W146" i="4"/>
  <c r="K147" i="2" s="1"/>
  <c r="W47" i="4"/>
  <c r="K48" i="2" s="1"/>
  <c r="W93" i="4"/>
  <c r="K94" i="2" s="1"/>
  <c r="W109" i="4"/>
  <c r="K110" i="2" s="1"/>
  <c r="W39" i="4"/>
  <c r="K40" i="2" s="1"/>
  <c r="K7" i="2"/>
  <c r="K63" i="2"/>
  <c r="K120" i="2"/>
  <c r="K18" i="2"/>
  <c r="K75" i="2"/>
  <c r="K70" i="2"/>
  <c r="K131" i="2"/>
  <c r="K114" i="2"/>
  <c r="K22" i="2"/>
  <c r="K113" i="2"/>
  <c r="K16" i="2"/>
  <c r="K83" i="2"/>
  <c r="K19" i="2"/>
  <c r="K39" i="2"/>
  <c r="K118" i="2"/>
  <c r="K90" i="2"/>
  <c r="K133" i="2"/>
  <c r="K65" i="2"/>
  <c r="K121" i="2"/>
  <c r="K4" i="2"/>
  <c r="K34" i="2"/>
  <c r="K98" i="2"/>
  <c r="K72" i="2"/>
  <c r="K97" i="2"/>
  <c r="K103" i="2"/>
  <c r="K68" i="2"/>
  <c r="K82" i="2"/>
  <c r="K126" i="2"/>
  <c r="K5" i="2"/>
  <c r="K102" i="2"/>
  <c r="K47" i="2"/>
  <c r="K71" i="2"/>
  <c r="K105" i="2"/>
  <c r="K92" i="2"/>
  <c r="K52" i="2"/>
  <c r="K13" i="2"/>
  <c r="K129" i="2"/>
  <c r="K104" i="2"/>
  <c r="K111" i="2"/>
  <c r="K127" i="2"/>
  <c r="K43" i="2"/>
  <c r="K55" i="2"/>
  <c r="K112" i="2"/>
  <c r="K85" i="2"/>
  <c r="K54" i="2"/>
  <c r="K119" i="2"/>
  <c r="K41" i="2"/>
  <c r="K100" i="2"/>
  <c r="W22" i="4"/>
  <c r="W10" i="4"/>
  <c r="W24" i="4"/>
  <c r="W106" i="4"/>
  <c r="W48" i="4"/>
  <c r="W18" i="4"/>
  <c r="W86" i="4"/>
  <c r="W77" i="4"/>
  <c r="W60" i="4"/>
  <c r="W92" i="4"/>
  <c r="W94" i="4"/>
  <c r="W41" i="4"/>
  <c r="W75" i="4"/>
  <c r="W6" i="4"/>
  <c r="W76" i="4"/>
  <c r="W56" i="4"/>
  <c r="W21" i="4"/>
  <c r="W25" i="4"/>
  <c r="W9" i="4"/>
  <c r="W63" i="4"/>
  <c r="W34" i="4"/>
  <c r="W57" i="4"/>
  <c r="W80" i="4"/>
  <c r="W66" i="4"/>
  <c r="W79" i="4"/>
  <c r="W4" i="4"/>
  <c r="W8" i="4"/>
  <c r="W23" i="4"/>
  <c r="W32" i="4"/>
  <c r="W19" i="4"/>
  <c r="W55" i="4"/>
  <c r="K42" i="2" l="1"/>
  <c r="K11" i="2"/>
  <c r="K6" i="2"/>
  <c r="K12" i="2"/>
  <c r="K67" i="2"/>
  <c r="K57" i="2"/>
  <c r="K78" i="2"/>
  <c r="K24" i="2"/>
  <c r="K107" i="2"/>
  <c r="K26" i="2"/>
  <c r="K80" i="2"/>
  <c r="K49" i="2"/>
  <c r="K93" i="2"/>
  <c r="K23" i="2"/>
  <c r="K56" i="2"/>
  <c r="K87" i="2"/>
  <c r="K25" i="2"/>
  <c r="K10" i="2"/>
  <c r="K95" i="2"/>
  <c r="K61" i="2"/>
  <c r="K81" i="2"/>
  <c r="K77" i="2"/>
  <c r="K21" i="2"/>
  <c r="K58" i="2"/>
  <c r="K8" i="2"/>
  <c r="K33" i="2"/>
  <c r="K35" i="2"/>
  <c r="K76" i="2"/>
  <c r="K20" i="2"/>
  <c r="K64" i="2"/>
</calcChain>
</file>

<file path=xl/sharedStrings.xml><?xml version="1.0" encoding="utf-8"?>
<sst xmlns="http://schemas.openxmlformats.org/spreadsheetml/2006/main" count="4627" uniqueCount="1641">
  <si>
    <t>Nom de la solution</t>
  </si>
  <si>
    <t>Non</t>
  </si>
  <si>
    <t>National</t>
  </si>
  <si>
    <t>Oui</t>
  </si>
  <si>
    <t>NA</t>
  </si>
  <si>
    <t>national</t>
  </si>
  <si>
    <t>Territoire</t>
  </si>
  <si>
    <t>Partage de documents du professionnel de santé vers le patient</t>
  </si>
  <si>
    <t>Partage de documents du patient vers le professionnel de santé</t>
  </si>
  <si>
    <t>Facturation
à l'assurance maladie</t>
  </si>
  <si>
    <t>Paiement de 
l'acte</t>
  </si>
  <si>
    <t>Planification d'un 
rendez-vous</t>
  </si>
  <si>
    <t xml:space="preserve">CGTR </t>
  </si>
  <si>
    <t>SITM</t>
  </si>
  <si>
    <t>Solutions à destination des établissements de santé de tous types et professionnels de santé à titre individuel. Solution technique, offre de services organisationnelle et médicale. (gestion des plannings, adressage téléphonique sécurisé et tracé, adressage des dossiers vers le médecin adéquat en fonction des horaires et des spécialités, suivi qualité, métriques, etc..)_x000D_
Patient aux urgences d’un établissement, ou dans un service : téléconsultation avec un médecin distant (site partenaire, médecins libéraux du territoires)_x000D_
Possibilité par le même outil d’organiser une téléexpertise (entre praticiens : un praticien dans son établissement, vers un établissement partenaire ou un médecin référent)</t>
  </si>
  <si>
    <t xml:space="preserve">Toutes les régions de France, métropolitaine et DOM TOM </t>
  </si>
  <si>
    <t>Uniquement si le patient se trouve dans un établissement (exemple SAU du CH de Gisors) et/ou après du médecin (télé-expertise). Solution intégrée à notre plateforme, HDS, et conforme aux dispositions légales et préconisations de l'ANS._x000D_
Nous n’opérons pas de solution de téléconsultation directement accessible par un patient en mobilité.</t>
  </si>
  <si>
    <t>Oui, ordonnance, CERFA, pièces jointes diverses._x000D_
Uniquement si le patient se trouve dans un établissement (exemple SAU du CH de Gisors) et/ou après du médecin (télé-expertise). Solution intégrée à notre plateforme, HDS, et conforme aux dispositions légales et préconisations de l'ANS._x000D_
Nous n’opérons pas de solution de téléconsultation directement accessible par un patient en mobilité.</t>
  </si>
  <si>
    <t>Nous opérons sur la même plateforme la téléradiologie de plus de 100 établissements de santé sur le territoire, pour une prise en charge annuelle de 500 000 examens, et l’accès sécurisé à l’imagerie, aux bons de demande, et aux compte rendus en temps réel sera également possible.</t>
  </si>
  <si>
    <t>non. Notre solution n'a pas vocation à ce jour d’adresser la téléconsultation directe par le patient, mais un patient déjà dans un établissement de santé.</t>
  </si>
  <si>
    <t>le logiciel est conforme au RGPD</t>
  </si>
  <si>
    <t>notre plateforme est intégralement hébergée chez Softway médical</t>
  </si>
  <si>
    <t>l'intégralité des actions effectuées sur notre système sont tracées dans la plateforme et accessible aux utilisateurs : bons de demande, imagerie, téléconsultations, pièces jointes. Chaque action est tracée et horodatée (infirmière d’accueil, médecin demandeur, médecin distant, techniciens et manipulateurs radio, secrétaires, etc…)</t>
  </si>
  <si>
    <t>VPN / SSL</t>
  </si>
  <si>
    <t>solution accessible en VPN / SSL / HTTPS</t>
  </si>
  <si>
    <t>Oui_x000D_
deux cas de figure : _x000D_
- praticien libéral distant : création de comptes soit par l'admin général après vérification des identifiants RPPS ADELI SIRET par les équipes médico organisationnelles_x000D_
- praticien hospitalier : création de compte par l'admin CH qui part des registres de l'établissement_x000D_
une fois les aaccès créés, la solution permet une identification électronique incluant au moins deux facteurs d'authentification différents (ex : en complément d'un login/mot de passe, envoi d'un code temporaire par SMS ou e-mail) ou constituée par la carte professionnel de santé (CPS) ou sa version dématérialisée (E-CPS).</t>
  </si>
  <si>
    <t>https://www.ctm-telemedecine.fr/</t>
  </si>
  <si>
    <t>Doc On Call, SAS</t>
  </si>
  <si>
    <t>EODOC</t>
  </si>
  <si>
    <t>+ Une solution pour les patients à domicile avec applications Web, iOS &amp; Android._x000D_
_x000D_
+ Nous avons aussi un "cabinet médical connecté" pour collectivités type EHPAD/prisons avec stéthoscope connecté et solution de streaming de l'examen cardio-pulmonaire.</t>
  </si>
  <si>
    <t>Tout le territoire Français.</t>
  </si>
  <si>
    <t>Flux vidéo peer to peer sécurisé.</t>
  </si>
  <si>
    <t>Flux des documents sécurisés SSL, stockage sur hébergeur HDS.</t>
  </si>
  <si>
    <t>Dans la version cabinet médical connecté uniquement.</t>
  </si>
  <si>
    <t>2 options : _x000D_
1) Téléconsultation instantanée._x000D_
2) Le rendez-vous est initié par le professionnel de santé.</t>
  </si>
  <si>
    <t>Paiements Stripe en mode plateforme: nous nous chargeons de capturer le paiement et de le reverser en totalité sur le compte bancaire du médecin.</t>
  </si>
  <si>
    <t>Le médecin peut utiliser son logiciel habituel.</t>
  </si>
  <si>
    <t>Déployé sur le data center Microsoft Azure de Paris, France.</t>
  </si>
  <si>
    <t>Historique et recherche par date/nom</t>
  </si>
  <si>
    <t>Chiffrement TLS</t>
  </si>
  <si>
    <t>Authentification forte 2FA par SMS</t>
  </si>
  <si>
    <t>Vérification des numéros RPPS ou FINESS.</t>
  </si>
  <si>
    <t>https://eodoc.com</t>
  </si>
  <si>
    <t>Wellium</t>
  </si>
  <si>
    <t>Leah</t>
  </si>
  <si>
    <t>Patient à son domicile depuis son ordinateur ou son smartphone</t>
  </si>
  <si>
    <t>Tout le territoire</t>
  </si>
  <si>
    <t xml:space="preserve">Notre solution respecte les normes en vigueurs concernant la sécurisation de la vidéo-transmission et nos données sont hébergées chez un hébergeur agréé donnée de santé. </t>
  </si>
  <si>
    <t xml:space="preserve">Leah permet d'envoyer au patient tout type de document et ce de façon sécurisé directement depuis la plateforme. </t>
  </si>
  <si>
    <t xml:space="preserve">Le patient peut envoyer de façon sécurisé tout type de documents pendant la téléconsultation à son médecin. </t>
  </si>
  <si>
    <t xml:space="preserve">Le PS peut gérer ses rendez-vous mais le patient n'a pas accès à l'agenda du PS. </t>
  </si>
  <si>
    <t>Leah utilise la solution de paiement Stripe qui est conforme à la norme PCI DSS,</t>
  </si>
  <si>
    <t>Nous sommes 100% conforme à la RGPD</t>
  </si>
  <si>
    <t>Nous sommes hébergés chez OVH Healthcare</t>
  </si>
  <si>
    <t>Les patients comme les PS peuvent retrouver la liste des téléconsutlations réalisés depuis Leah.</t>
  </si>
  <si>
    <t>Chiffrement TLS,</t>
  </si>
  <si>
    <t>Utilisation du HL7/FHIR</t>
  </si>
  <si>
    <t xml:space="preserve">Les personnes sont identifiées par plus de 5 traits d'identités. _x000D_
A chaque inscription et connexion, un code envoyé par SMS est demandé. </t>
  </si>
  <si>
    <t xml:space="preserve">A chaque inscription, le numéro RPPS et la carte CPS du PS sont demandés afin de procéder à la vérification du droit d'exercer. </t>
  </si>
  <si>
    <t xml:space="preserve">A chaque inscription et connexion, un code envoyé par SMS est demandé. </t>
  </si>
  <si>
    <t>www.leah.care</t>
  </si>
  <si>
    <t>Move In Med</t>
  </si>
  <si>
    <t xml:space="preserve">INU </t>
  </si>
  <si>
    <t>- Patients et aidants (interface dédié)_x000D_
- Tous professionnels de santé libéraux ou d'établissement (connexion possible par CPS)_x000D_
- Tous professionnels autres si besoin (Assistante sociale, personnel d'association...)_x000D_
_ Coordinateurs (interface dédiée) : INU est l'outil de travail des coordinateurs pour organiser leur travail grâce à des tâches programmées_x000D_
Chaque catégorie d'utilisateurs a des droits spécifiques sur la plateforme. Ces droits sont définis en fonction des besoins avec les équipe qui mettent en place la solution INU.</t>
  </si>
  <si>
    <t>INU est disponible en ligne , en mode SaaS partout en  France avec une connexion internet._x000D_
Il est actuellement utilisé par une quarantaine d'équipes (réseaux, établissements, PTA) pour la gestion des parcours complexes (cancérologie, maladies respiratoires, gynécologie, polypathologie/personnes âgées...)</t>
  </si>
  <si>
    <t>INU n'est pas équipée de vidéotransmissions mais nous travaillons pour cela en partenariat avec le MIPIH (Medicam)</t>
  </si>
  <si>
    <t>INU dispose d'un "espace documentaire"_x000D_
Les professionnels de santé peuvent déposer des documents dans le dossier d'un patient, et le partager avec les autres professionnels et/ou le patient_x000D_
Les documents peuvent être accessibles aux autres professionnels de santé et/ou aux patients ; les accès aux différents documents et dossiers sont régis par des droits utilisateurs définis par l'organisation.</t>
  </si>
  <si>
    <t>Le patient peut déposer simplement des documents (formats pdf , Word, Excel...) ou photos sur sa plateforme (par photo ou scanner)_x000D_
Le patient défini qui est autorisé à voir le document ; seul les personne étant référencées comme "contact" du patient peuvent accéder, sur autorisation du patient, aux documents et plus globalement à l'espace numérique du patient_x000D_
Des autorisations peuvent être paramétrées par défaut dans la plateforme ; le patient doit dans tous les cas valider l'autorisation selon les critères RGPD</t>
  </si>
  <si>
    <t>Pas de prise de rendez-vous en ligne revanche :_x000D_
- un professionnels peux ajouter un rendez-vous dans le parcours du patient (ne vaut pas pour prise de rdv)_x000D_
- un patient peut également ajouter des rendez-vous à son propre planning_x000D_
L'ensemble des événements génèrent une "ligne de vie" qui permet de visualiser l'ensemble des événements du patient_x000D_
Par ailleurs, les documents peuvent être liés aux événements : par exemple, un compte-rendu de consultation sera lié à la consultation en question et facilement consultable</t>
  </si>
  <si>
    <t>Notre plateforme répond entièrement aux exigences RGPD</t>
  </si>
  <si>
    <t>l'hébergeur de notre solution est IDS</t>
  </si>
  <si>
    <t xml:space="preserve"> INU peut tracer l'activité des utilisateurs : connexions, modification d'un dossier par utilisateur_x000D_
Pas de téléconsultation</t>
  </si>
  <si>
    <t>Tous les échanges entre le Client et le serveur ont lieu en HTTPS</t>
  </si>
  <si>
    <t>Authentification forte sur INU  (double authentification)_x000D_
Login/mot de passe + réception d'un OTP par sms ou mail (au choix de l'utilisateur)</t>
  </si>
  <si>
    <t xml:space="preserve">Lien avec le RPPS pour intégrer les professionnels_x000D_
_x000D_
</t>
  </si>
  <si>
    <t>Connexion des professionnels de santé par CPS ou login/mot de passe/OTP</t>
  </si>
  <si>
    <t>https://covid-oc.inusante.com</t>
  </si>
  <si>
    <t>VISIOMED</t>
  </si>
  <si>
    <t>MICHEL EMELIANOFF</t>
  </si>
  <si>
    <t>Tout patient avec un requérant professionnel de santé en mobilité (infirmier, ambulancier, pompier, auxiliaire de santé) allant chez les patients, ou en point santé (Pharmacie, Prison, Centre de santé, MSP, etc.)</t>
  </si>
  <si>
    <t>solution sécurisée de vidéotransmission entre un patient et un professionnel de santé aussi bien pour le flux de téléconsultation que le flux vidéo de remontée de données de santé (otoscope connecté, etc.)</t>
  </si>
  <si>
    <t>ordonnance et compte rendu de téléconsultation</t>
  </si>
  <si>
    <t>le logiciel permet la remontée de mesures de paramètres vitaux tels que température, tension, saturation en oxygène, poids, électrocardiogramme, etc.</t>
  </si>
  <si>
    <t>solution de paiement intégrée disponible fin Mars</t>
  </si>
  <si>
    <t>le logiciel permet de lire la carte vitale afin de connaitre les droits du patient. la déclaration à l'assurance maladie est réalisée par le médecin au travers de son logiciel métier.</t>
  </si>
  <si>
    <t>logiciel et données hébergées dans un cloud HDS chez Orange.</t>
  </si>
  <si>
    <t>encryption SSL</t>
  </si>
  <si>
    <t>double authentification en place pour les solutions en point santé</t>
  </si>
  <si>
    <t>la solution passe par une phase de programmation de salles d'attente virtuelles uniquement accessibles par les professionnel de santé pour lesquelles elles sont créées après vérification de leur droit à exercer.</t>
  </si>
  <si>
    <t>www.bewell-connect.com</t>
  </si>
  <si>
    <t>Concilio</t>
  </si>
  <si>
    <t>Tout type de patient</t>
  </si>
  <si>
    <t>Toutes les régions, ainsi que l'international (solution disponible en français et en anglais)</t>
  </si>
  <si>
    <t>Accord ARS Ile de France en février 2018 sur notre solution de téléconsultation audio et viso</t>
  </si>
  <si>
    <t>L'utilisateur peut accéder et télécharger tout document (compte-rendu de TC, ordonnance, lettre vers un confrère) à partir de son espace sécurisé (login, MDP et OTP via SMS)</t>
  </si>
  <si>
    <t>Possibilité de charger des pièces jointes (photos, scans...)</t>
  </si>
  <si>
    <t>Prise de rdv autonome à partir d'une grille de disponibilité des médecins</t>
  </si>
  <si>
    <t>Solution de paiement intégrée sécurisée (Payline) conforme aux normes en vigueur</t>
  </si>
  <si>
    <t>Non car suite aux dispositions de l'avenant 6 nous n'avons pas jugé utile de développer une telle fonctionnalité...</t>
  </si>
  <si>
    <t>Hébergement chez ATE (ATE, société par actions simplifiées au capital de 60 000 euros dont le siège social est situé 21 avenue de la créativité, 59650 Villeneuve d’Ascq et immatriculée au Registre du Commerce et des Sociétés de Lille sous le numéro 347 607 764.) reconnue HDS par le ministère de la Santé</t>
  </si>
  <si>
    <t>Accès à tout l'historique de ses téléconsultations par la patient</t>
  </si>
  <si>
    <t>Notre solution de communication vidéo et audio sont bien sécurisés (TLS)</t>
  </si>
  <si>
    <t>Tous les échanges mails sont crytpés TLS ou autre solution sécurisée</t>
  </si>
  <si>
    <t>Le lieu de naissance n'est pas demandé (agrément ARS Ile de France accordé sur cette base février 2018). Sinon les autres éléments sont bien présents, ainsi que l'adresse du patient</t>
  </si>
  <si>
    <t>Jusitifcatifs demandés à tous les médecins inscrits sur la plateforme qui signent un contrat avec nous</t>
  </si>
  <si>
    <t>Login, MDP et OTP via SMS sont demandés aux médecins à chaque connexion à la plateforme</t>
  </si>
  <si>
    <t>www.concilio.com</t>
  </si>
  <si>
    <t>GCS Normand'e-Santé</t>
  </si>
  <si>
    <t>Therap-e</t>
  </si>
  <si>
    <t>Therap-e est accessible pour l'ensemble des professionnels de santé de Normandie (professionnels libéraux, établissements de santé, EHPAD, établissements pénitentiaires, service généraliste…)</t>
  </si>
  <si>
    <t>Normandie</t>
  </si>
  <si>
    <t>L'Espace Régional Numérique de Santé, permet une sécurisation des échanges et la conformité avec le cadre réglementaire (respect du RGPD, Hébergement sur un serveur certifié HDS, respect de la PGSSI-S)._x000D_
Le patient est invité à entrer en salle de téléconsultation par une invitation individuelle de son médecin en direct ou en rendez-vous programmé._x000D_
Solution de partage audio / vidéo nativement intégrée</t>
  </si>
  <si>
    <t xml:space="preserve">Le médecin peut transmettre une ordonnance, un certificat, un compte-rendu ou tout autre document depuis la plateforme Therap-e directement à son patient, en PDF ou photo </t>
  </si>
  <si>
    <t>Le patient peut transmettre tout document nécessaire à sa prise en charge au médecin (résultats de biologie, comptes-rendus d'examens, anciennes ordonnances, photos depuis la plateforme Therap-e en PDF ou photo.</t>
  </si>
  <si>
    <t>Les rendez-vous sont à l'initiative du professionnel de santé (ou secrétariat ou équipe de coordination)</t>
  </si>
  <si>
    <t>Le patient peut payer en ligne de manière sécurisée _x000D_
Intégration native de la solution PayLine qui est conforme à la PCI DSS (Certificat disponible sur demande).</t>
  </si>
  <si>
    <t>La production des FSE et la facturation à l'AM reste gérée par les LGCI du médecin_x000D_
(intégration en cours avec la solution SEPHIRA pour envoi FSE directement depuis Therap-e, prévue en juin 2020).</t>
  </si>
  <si>
    <t>Therap-e est conforme au règle du RGPD</t>
  </si>
  <si>
    <t>hébergé chez AZ Network (hébergeur certifié HDS)</t>
  </si>
  <si>
    <t>Plateforme de télémédecine Therap-e respecte les contraintes réglementaires</t>
  </si>
  <si>
    <t>L'identification via un portail SSO par authentification forte et sécurisée  par carte CPS ou authentification par double facteurs, permet de garantir l'accès à des PS habilités.</t>
  </si>
  <si>
    <t>https://www.app-esante.fr/</t>
  </si>
  <si>
    <t>MEDECINDIRECT</t>
  </si>
  <si>
    <t>Tout type de patient sans restriction puisque 3 canaux sont disponibles, le chat sécurisé, le telephone et la visio</t>
  </si>
  <si>
    <t>Sur tout le territoire</t>
  </si>
  <si>
    <t>L’ordonnance ou tout autre document est joint au dossier du patient sécurisé. _x000D_
Le médecin peut envoyer les documents papier par courrier si nécessaire</t>
  </si>
  <si>
    <t>Le patient peut télécharger photos, scans, ou tout autre document depuis son application mobile, depuis un PC ou en envoyant par courrier copie des documents si nécessaire.</t>
  </si>
  <si>
    <t>Le patient souhaitant téléconsulter demande un RV sur l'agenda du médecin en ligne et médecin et patient conviennent du meilleur mode de communication si la visio ne remplit pas les conditions de qualité requise</t>
  </si>
  <si>
    <t>Hébergement chez Coreye</t>
  </si>
  <si>
    <t>Nous travaillons en mode équipe de soins comprenant infirmiers, MG et SPE et donc l'ensemble des informations lié à un patient est accessible à un autre médecin</t>
  </si>
  <si>
    <t>Chaque médecin signe un contrat et l'ensemble des informations nécessaire est demandé</t>
  </si>
  <si>
    <t>www.medecindirect.fr</t>
  </si>
  <si>
    <t xml:space="preserve">MHCOMM </t>
  </si>
  <si>
    <t>MHLINK (Télésuivi, Télésurveillance, Téléconsultation, Alertes) et MHCARE (Téléconsultation, HAD,Dossier Patient Médical et Soins, Gestion Alertes)</t>
  </si>
  <si>
    <t>patients à son domicile télésuivis par les établissements de santé (Hôpitaux, Cliniques) ou personnes âgées hébergées en EHPAD._x000D_
MHLINK est utilisé par les Hôpitaux pour télésuivre et télésurveiller médicalement les patients à domicile, incluant la téléconsultation. Il est aussi utilisé par les EHPAD dans le cadre des EHPAD Hors Les Murs. Pour le COVID-19, il est actuellement utilisé par le CHU de Montpellier qui a créé un parcours adapté._x000D_
MHCARE est utilisé principalement par les HAD et les EHPAD (Ehpad hors les murs) et inclus la téléconsultation en plus d'un dossier patient informatisé (DPI) complet pour la coordination et suivi des soins à domicile.</t>
  </si>
  <si>
    <t>. HAUT DE FRANCE_x000D_
. GRAND EST_x000D_
. IDF_x000D_
. AUVERGNE - RHÔNE-ALPES_x000D_
. BOUCHES DU RHÔNE_x000D_
. OCCITANIE_x000D_
. PACA_x000D_
. NOUVELLE AQUITAINE_x000D_
. LA REUNION_x000D_
. GUADELOUPE</t>
  </si>
  <si>
    <t xml:space="preserve">Un module de téléconsultation est intégrée dans le dossier patient du logiciel accessible via un simple portail web par le professionnel de santé et son patient. Un mécanisme permet de sécuriser l'identification, l'accès et de tracer la téléconsultation.    </t>
  </si>
  <si>
    <t xml:space="preserve">Le professionnel de santé peut échanger des documents (pdf) avec le patient via la messagerie intégrée dans le logiciel. _x000D_
 </t>
  </si>
  <si>
    <t>Le patient peut échanger des documents (pdf) avec le professionnel de santé via la messagerie intégrée dans le logiciel.</t>
  </si>
  <si>
    <t>Le patient peut réserver un créneau dans son agenda qui sera vu par le professionnel de santé._x000D_
Une fois notifié le professionnel de santé programmera la téléconsultation dans son agenda qui validera le créneau horaire mettant à jour aussi l'agenda du patient.</t>
  </si>
  <si>
    <t>Les deux solutions sont actuellement déployées au niveau national et sont conformes au RGPD.</t>
  </si>
  <si>
    <t>Les deux solutions sont actuellement déployées au niveau national et sont conformes aux contraintes HDS.</t>
  </si>
  <si>
    <t>Oui, un formulaire de téléconsultation trace entièrement l'évènement (quel professionnel de santé a appelé quel patient, quand et quelle durée), permet la sauvegarde du compte-rendu de téléconsultation.</t>
  </si>
  <si>
    <t xml:space="preserve">Oui le flux est entièrement chiffrée via https. </t>
  </si>
  <si>
    <t>Oui le flux est entièrement chiffrée via https.</t>
  </si>
  <si>
    <t>Oui lors de l'inclusion du patient, un email avec son identifiant un lien url sécurisé (token) lui demandant de créer son mot de passe. ensuite le patient sera automatiquement amené sur le portail de la solution d'accueil pour saisir son mot de passe._x000D_
Idem pour le professionnel de santé._x000D_
Possibilité de télécharger l'application via les stores pour le patient qui reçoit un sms sécurisé (code temporaire). L'application mobile assure le télésuivi mais ne permet pas de faire la téléconsultation qui est réalisée sur le portail web.</t>
  </si>
  <si>
    <t>Le Finess et multi-établissement est supporté par les deux solutions MHCARE et MHLINK._x000D_
RPPS ou ADELI uniquement pour la solution MHCARE.</t>
  </si>
  <si>
    <t>MHLINK - pour les professionnels de santé, envoi d'un email d'initialisation avec token temporaire; pour les patients envoi d'un email ou d'un sms d'initialisation avec token temporaire. _x000D_
MHCARE - Carte CPS</t>
  </si>
  <si>
    <t>https://www.mhcomm.fr/</t>
  </si>
  <si>
    <t>Docavenue (devient Maiia)</t>
  </si>
  <si>
    <t>- Les médecins libéraux_x000D_
- Les pharmaciens d'officine en téléconsultation accompagnée_x000D_
- Les infirmières en téléconsultation accompagnée_x000D_
- Les EHPAD peuvent aussi utiliser notre solution de téléconsultation</t>
  </si>
  <si>
    <t>Territoire national : notre solution dispose de médecins libéraux et pharmaciens sur toute la France</t>
  </si>
  <si>
    <t>Une vidéotransmission entre le médecin et le patient peut s'opérer soit dans un lien patient-médecin de manière autonome, soit accompagnée par un pharmacien d'officine. La vidéotransmission peut s'effectuer soit sur RDV mais aussi sans RDV, en soin non-programmé, le médecin peut en effet se rendre disponible immédiatement sur le site Maiia, ses patients pourront ainsi le voir et y avoir accès</t>
  </si>
  <si>
    <t xml:space="preserve">Le patient tout comme le médecin lors de la vidéoconsultation vont pouvoir échanger des documents dans leur espace santé sécurisé._x000D_
A noter que la solution de vidéoconsultation est disponible sur smartphone (application) ou sur web site internet: www.maiia.com </t>
  </si>
  <si>
    <t>Le patient tout comme le médecin lors de la vidéoconsultation vont pouvoir échanger des documents dans leur espace santé sécurisé.</t>
  </si>
  <si>
    <t>3 options : _x000D_
- le patient prend un RDV de vidéoconsultation_x000D_
- le médecin prend un RDV de vidéconsultation pour son patient qui en est notifié_x000D_
- le patient peut aussi accéder immédiatement à un médecin qui s'est rendu disponible sur les plateformes Docavenue ou Maiia .</t>
  </si>
  <si>
    <t>Le patient renseigne sa carte bancaire. La téléconsultation sera réglée à l'issue de celle-ci au médecin.</t>
  </si>
  <si>
    <t xml:space="preserve">La solution de vidéoconsultation Docavenue ou Maiia fonctionne de manière autonome, avec tous les logiciels de gestion de cabinets utilisés par tous les professionnels de santé. En outre, les Feuilles de soins électroniques demeurent donc transmises par les logiciels certifiés LAP (logiciel d'aide à la prescription) afin de ne pas perturber le médecins dans son usage au quotidien.  </t>
  </si>
  <si>
    <t>Docavenue / Maiia sont certifiés HDS, et par ailleurs, Cergedim, maison mère de la solution de téléconsultation, est l'hébergeur certifié dans ce cadre.</t>
  </si>
  <si>
    <t xml:space="preserve">Au travers de son espace sécurisé, le patient comme le médecin accèdent aux divers actes de téléconsultation. </t>
  </si>
  <si>
    <t xml:space="preserve">Nous utilisons aujourd'hui pour les flux vidéo la société Tokbox, leader dans la mise en place de flux vidéo sécurisés. </t>
  </si>
  <si>
    <t>A la création du compte patient : remplissage d'un formulaire, la validation du compte passe par l'envoi d'un code via SMS au patient qui doit le renseigner sur Maiia pour validation finale</t>
  </si>
  <si>
    <t>Tous les médecins lors de la création de leurs comptes font l'objet d'une vérification de leur identités professionnelles via les annuaires santé de référence.</t>
  </si>
  <si>
    <t>Un médecin ne peut pas créer "seul" son compte, la démarche passe par une vérification de l'identité, et la communication de pièces justificatives (CNI, domiciles, factures), jusqu'aux coordonnées bancaires du praticien</t>
  </si>
  <si>
    <t>contact@maiia.com ou contact @docavenue et 01.49.09.34.99</t>
  </si>
  <si>
    <t>Doctolib</t>
  </si>
  <si>
    <t>Service de téléconsultation de Doctolib</t>
  </si>
  <si>
    <t>Tous les professionnels de santé.</t>
  </si>
  <si>
    <t>Tout le territoire national, à l'exception des territoires d'Outre-Mer.</t>
  </si>
  <si>
    <t>Le logiciel intègre une solution de vidéotransmission sécurisée. Le flux vidéo n'est pas enregistré.</t>
  </si>
  <si>
    <t>Le praticien peut envoyer une ordonnance de façon dématérialisée et sécurisée à son patient qui l'a reçoit sur con compte patient.</t>
  </si>
  <si>
    <t>Le logiciel permet au patient de partager avec le professionnel de santé téléconsultant des documents de façon sécurisée.</t>
  </si>
  <si>
    <t>Le service de téléconsultation Doctolib est lié à l'agenda Doctolib qui permet aux professionnels de santé de gérer leurs RDVs et, s'ils le souhaitent, d'ouvrir tout ou partie de leurs disponibilités à la prise de RDV en ligne par les patients.</t>
  </si>
  <si>
    <t xml:space="preserve">La solution de paiement intégrée à notre logiciel est conforme à la norme PCI DSS. Nous travaillons avec Stripe._x000D_
_x000D_
</t>
  </si>
  <si>
    <t>Doctolib fournit seulement le service de vidéoconsultation avec partage de document sécurisé, pas la télétransmission, qui est effectuée par le praticien à partir de son logiciel métier.</t>
  </si>
  <si>
    <t xml:space="preserve">Notre logiciel est 100% conforme au RGPD._x000D_
</t>
  </si>
  <si>
    <t>Les données personnelles de santé des patients sont stockées au sein d’hébergeurs certifiés “Hébergeurs de données de santé” (HDS), conformément à la réglementation française et européenne.</t>
  </si>
  <si>
    <t>Le logiciel permet de tracer l’historique des actes de téléconsultation. Les données de traçabilité sont conservées 3 mois.</t>
  </si>
  <si>
    <t>L'intégralité du flux voix ou vidéo de la téléconsultation est chiffré de bout en bout entre le médecin et le patient via le protocole TLS.</t>
  </si>
  <si>
    <t>Toutes les données échangées entre médecins et patients via Doctolib sur Internet sont systématiquement chiffrées avec TLS. La confidentialité est assurée par Doctolib avec une authentification forte et un contrôle d'accès systématique aux données hébergées sur les serveurs de Doctolib. Des couches de chiffrement additionnelles permettent de protéger les données lors de manipulations administratives ou d'incident.</t>
  </si>
  <si>
    <t xml:space="preserve">La solution permet d’identifier les patients grâce à 4 traits d’identité : (nom de naissance ; prénom ; date de naissance ; sexe)._x000D_
Doctolib applique une double authentification : connexion avec mot de passe et code d'identification envoyé par SMS. </t>
  </si>
  <si>
    <t>Doctolib est en cours de déploiement de la vérification systématique du droit d'exercer (RPPS/Adeli).</t>
  </si>
  <si>
    <t xml:space="preserve">Doctolib applique une double authentification : connexion avec mot de passe et code d'identification envoyé par SMS. </t>
  </si>
  <si>
    <t>https://www.doctolib.fr/video_consultation</t>
  </si>
  <si>
    <t>Maela</t>
  </si>
  <si>
    <t>LIVI</t>
  </si>
  <si>
    <t>LIVI propose un service de téléconsultation médicale à destination des :_x000D_
- Patients pour avoir accès à un médecin généraliste en téléconsultation_x000D_
- Médecins pour proposer la téléconsultation à leur patientèle, ou rejoindre la communauté LIVI</t>
  </si>
  <si>
    <t>France entière</t>
  </si>
  <si>
    <t>Solution de vidéotransmission conforme à la réglementation applicable, notamment en termes de confidentialité et sécurité des données</t>
  </si>
  <si>
    <t>Solution sécurisée de partage d'ordonnances, et de documents médicaux (courrier de compte-rendu, certificats, arrêts de travail, etc.)</t>
  </si>
  <si>
    <t>Possibilité de télécharger des documents et photos à destination du médecin</t>
  </si>
  <si>
    <t>Possibilité pour le patient de :_x000D_
- Prendre rendez-vous sur un créneau défini_x000D_
- Disposer d'une téléconsultation non programmée, dans l'immédiat_x000D_
Egalement, possibilité pour le médecin de donner RDV à des patients sur LIVI</t>
  </si>
  <si>
    <t>Solution de paiement en ligne._x000D_
Tiers-payant sur la part obligatoire pour les actes remboursés._x000D_
Tiers-payant intégral</t>
  </si>
  <si>
    <t>LIVI est soumis à la réglementation RGPD, et s'y conforme. Une équipe sécurité est dédiée à la sécurisation du système.</t>
  </si>
  <si>
    <t>L'hébergeur des données utilisé par LIVI est certifié HDS.</t>
  </si>
  <si>
    <t>Traçabilité grâce à un outil de suivi des actes, et la tenue d'un dossier patient qui permet de suivre l'ensemble des actes réalisés pour les patients.</t>
  </si>
  <si>
    <t>www.livi.fr</t>
  </si>
  <si>
    <t>Maincare Solutions</t>
  </si>
  <si>
    <t>Covalia Web</t>
  </si>
  <si>
    <t>solution de partage audio / vidéo nativement intégrée</t>
  </si>
  <si>
    <t>intégration native de la solution PayLine qui est conforme à la PCI DSS</t>
  </si>
  <si>
    <t>la production des FSE et la facturation à l'AM reste gérée par les LGC</t>
  </si>
  <si>
    <t>Hébergeur Cheops</t>
  </si>
  <si>
    <t>plateforme de télémédecine respectant les contraintes réglementaires</t>
  </si>
  <si>
    <t>mediconsult.ideosante.com</t>
  </si>
  <si>
    <t>GCS Sara</t>
  </si>
  <si>
    <t>eConsult Sara</t>
  </si>
  <si>
    <t>Tous professionnels de santé (sanitaire et médico-social, toutes professions confondues).</t>
  </si>
  <si>
    <t>Auvergne-Rhône-Alpes</t>
  </si>
  <si>
    <t>Services MonSisra (pour le professionnel) et MaSantéConnectée (pour le patient) du GCS Sara.</t>
  </si>
  <si>
    <t>Fonctionnalité disponible en juin 2020.</t>
  </si>
  <si>
    <t>La planification d'une séance de téléconsultation est réalisable uniquement à l'initiative du professionnel ou de son secrétariat, conformément aux attentes des professionnels de santé.</t>
  </si>
  <si>
    <t>Intégration de la solution de paiement Stripe.</t>
  </si>
  <si>
    <t>La télétransmission des feuilles de soin électroniques à l’assurance maladie est réalisée depuis l'outil métier du professionnel.</t>
  </si>
  <si>
    <t>Les CGU du service : https://www.sante-ra.fr/teleconsultation/static/media/CGU_T%C3%A9l%C3%A9consultation.66448670.pdf_x000D_
Contacter notre DPO : dpd@sante-ara.fr</t>
  </si>
  <si>
    <t>Service hébergé aux Hospices Civils de Lyon, hébergeur agréé de données de santé.</t>
  </si>
  <si>
    <t>Traçabilité des actes planifiés et réalisés (planification, invitations envoyées, heures d'entrée et de sortie de chaque interlocuteur en salle de téléconsultation, ...).</t>
  </si>
  <si>
    <t>Le flux audio/vidéo est chiffré et sécurisé de bout en bout.</t>
  </si>
  <si>
    <t>Les échanges de messages et de documents sont normés et sécurisés selon les mécanismes propres à la messagerie MonSisra, labellisée Messagerie Sécurisée de Santé.</t>
  </si>
  <si>
    <t>Identification du patient selon ses nom de naissance, prénom, date de naissance, lieu de naissance et sexe._x000D_
Authentification par double facteur pour tout échange documentaire.</t>
  </si>
  <si>
    <t>L'accès à la solution en tant que professionnel est réservé exclusivement aux professionnels de santé disposant d'un compte sur la plateforme Sara._x000D_
La création de compte est réservée aux professionnels disposant d'un numéro Adeli ou RPPS, et aux salariés de structures de santé disposant d'un FINESS ou d'un SIREN.</t>
  </si>
  <si>
    <t>Le professionnel doit s'authentifier fortement sur le portail Sara._x000D_
L'authentification forte est réalisée avec sa carte CPS ou tout dispositif équivalent, selon les préconisations de la PGSSI-S.</t>
  </si>
  <si>
    <t>www.monsisra.fr</t>
  </si>
  <si>
    <t>Lifen</t>
  </si>
  <si>
    <t>Lifen Covid19</t>
  </si>
  <si>
    <t>Lifen a développé une plateforme permettant de renvoyer chez eux les patients non graves et d’organiser un suivi médical à distance tout en notifiant leurs médecin traitant. _x000D_
La plateforme se décompose en 2 modules:_x000D_
1. Un tableau de bord côté hôpital, permettant d’enrôler des patients et de suivre leur évolution à distance. _x000D_
2. Un parcours patient très simple avec un message quotidien lui permettant de renseigner son état de santé._x000D_
La solution est aux normes HDS et RGPD, les formulaires médicaux s’inspirent des recommandations de l’OMS._x000D_
Lifen mobilise l’ensemble de ses équipes pour faire évoluer la plateforme au quotidien et prendre compte les retours terrain._x000D_
Nous allons bientôt permettre également aux médecins de ville d’enrôler des patients, en lien avec le centre de référence Covid local.</t>
  </si>
  <si>
    <t>La solution gère le télésuivi à distance des patients_x000D_
Lifen est certifié HDS et conforme à la RGPD</t>
  </si>
  <si>
    <t>Lifen a créé une interface sécurisée pour le partage des données de santé entre patient et professionnels de santé. Lifen est certifié HDS et conforme à la RGPD_x000D_
https://www.lifen.fr/</t>
  </si>
  <si>
    <t>Cf encart ci-dessus</t>
  </si>
  <si>
    <t>Certifié HDS, ISO 27001, et respectant le RGPD</t>
  </si>
  <si>
    <t>Inclu dans notre certification HDS</t>
  </si>
  <si>
    <t>Agrégat des annuaires CNOM, MS Santé, Apicrypt</t>
  </si>
  <si>
    <t>covid19@lifen.fr</t>
  </si>
  <si>
    <t>SIL-LAB Innovations</t>
  </si>
  <si>
    <t>P-A-D et IDELAB</t>
  </si>
  <si>
    <t>Les utilisateurs sont les infirmiers libéraux et les laboratoires de biologie médicale</t>
  </si>
  <si>
    <t>Toutes les régions, La Réunion et Guadeloupe y compris</t>
  </si>
  <si>
    <t>La solution permet de sécuriser, suivre et transmettre toutes les informations liées au prélèvement (tous types de prélèvement biologique) des patients, que ce soit du Coronavirus ou pour tous les suivis de pathologies (diabète, cardiaque, coagulation,..) des patients à domicile dont des échantillons vont aller dans les laboratoires de biologie. Il n'y a don aucun élément vidéo.</t>
  </si>
  <si>
    <t>Aucun document n'est partagé avec le patient depuis l'application. Le patient reçoit son résultat par le laboratoire de biologie médicale.</t>
  </si>
  <si>
    <t>L'application permet à l'infirmière libérale de photographier tous les documents du patient : ordonnance(s), carte de mutuelle, carte d'identité (pour les groupes sanguins),... et de les envoyer immédiatement (des heures avant les tubes) au laboratoire de biologie médicale. L'application fonctionne avec ou sans connexion réseau.</t>
  </si>
  <si>
    <t>Le laboratoire, le centre de crise (si on vous met à dispo l'application) ... peuvent prendre rendez-vous pour un prélèvement du COVID-19 fait par une infirmière libérale au domicile du patient. En aucun cas, ce n'est le patient qui décide tout seul, sans contrôle de son prélèvement.</t>
  </si>
  <si>
    <t>Aucun acte de téléconsultation, la solution est rémunérée sur la base du temps qu'elle fait gagner aux laboratoires de biologie médicale.</t>
  </si>
  <si>
    <t>Nous envoyons les informations au Système du Laboratoire qui réalise la FSE.</t>
  </si>
  <si>
    <t>pour plus d'informations, dpo@sil-lab-innovations.com</t>
  </si>
  <si>
    <t>Nous sommes hébergés chez SEWAN</t>
  </si>
  <si>
    <t>Le logiciel conserve toutes les données des prélèvements pendant la durée de contrôle de la sécurité sociale de 3 ans.</t>
  </si>
  <si>
    <t>Oui, du TLS ou équivalent en fonction de ce que supporte le logiciel de système de laboratoire destinataire.</t>
  </si>
  <si>
    <t>Les personnes n'ont pas accès à l'application, seulement les professionnels de santé.</t>
  </si>
  <si>
    <t>Nous proposons à nos clients laboratoire de biologie d'initialiser l'application avec le RPPS. Cependant, ils peuvent créer manuellement des préleveurs dans l'application. La création des préleveurs et la vérification de leur droit d'exercer fait partie des contrôles réalisés par le COFRAC dans le cadre de l'accréditation ISO-15189 des laboratoires de biologie.</t>
  </si>
  <si>
    <t>Empreintes digitales.</t>
  </si>
  <si>
    <t>https://www.sil-lab-innovations.com / contact@sil-lab-innovations.com</t>
  </si>
  <si>
    <t>MALTA INFORMATIQUE</t>
  </si>
  <si>
    <t>TITAN</t>
  </si>
  <si>
    <t>EHPAD, maisons d'accueils spécialisées, foyers d'accueil médicalisés</t>
  </si>
  <si>
    <t>FRANCE (métropole et DOM COM)</t>
  </si>
  <si>
    <t>0557351925</t>
  </si>
  <si>
    <t xml:space="preserve">Ordoclik’ </t>
  </si>
  <si>
    <t xml:space="preserve">Ordoclic </t>
  </si>
  <si>
    <t xml:space="preserve">L’ensemble des professionnels de santé libéraux et hospitaliers,_x000D_
EPHAD, PSAD, IDE, Pharmaciens, toutes spécialités </t>
  </si>
  <si>
    <t>Territoire national inscription simple en ligne avec carte CPS ou formulaire</t>
  </si>
  <si>
    <t>A partir d’avril</t>
  </si>
  <si>
    <t xml:space="preserve">Le système le plus évolué en France : HADS, signature électronique qualifiée, accès via dossier patient, interop DMP, gestion des ordonnances dematerialisees avec unicité de l’ordonnance </t>
  </si>
  <si>
    <t xml:space="preserve">Via le dossier patient créé avec carte Vitale ou en dégradé par accès SMS avec token </t>
  </si>
  <si>
    <t xml:space="preserve">Agenda avec questionnaire médical et liste d’attente virtuelle partagée entre professionnels de santé d’une même équipe de soins </t>
  </si>
  <si>
    <t>En partenariat avec Olaqin</t>
  </si>
  <si>
    <t>Charte RGPD disponible sur le site, déclaration CNIL_x000D_
Contact DPO : Mathilde@ordoclic.fr</t>
  </si>
  <si>
    <t xml:space="preserve">En délégation à Claranet </t>
  </si>
  <si>
    <t xml:space="preserve">Générations de traces privées et compte rendus partageables sur l’espace patient </t>
  </si>
  <si>
    <t xml:space="preserve">Selon référentiel </t>
  </si>
  <si>
    <t xml:space="preserve">Cartes CPS, cartes vitales, prise de CNI, OTP SMS </t>
  </si>
  <si>
    <t xml:space="preserve">Siren et RPPS et Adeli où Finess </t>
  </si>
  <si>
    <t>Y compris eCPS (voir liste pro santé connect)</t>
  </si>
  <si>
    <t>Ordoclic.fr</t>
  </si>
  <si>
    <t>AMA SA</t>
  </si>
  <si>
    <t>AMA XpertEye</t>
  </si>
  <si>
    <t>0681611726</t>
  </si>
  <si>
    <t>Botdesign</t>
  </si>
  <si>
    <t>Covibot</t>
  </si>
  <si>
    <t xml:space="preserve">Compagnon Numérique dépistage &amp; suivi population COVID permettant de suivre les patients en quarantaine ou manifestant des symptômes et devant bénéficier d’un suivi médical serait pertinent. _x000D_
 Covibot est mis à la disposition des patients sur leur téléphone portable, tablette et ordinateur après un enrôlement sécurisé. Les équipes médicales qui suivent les patients disposent d’un tableau de bord sécurisé (accessible via internet) présentant la file active des patients suivis triée par pertinence et chronologie des actions de suivi à mettre en œuvre _x000D_
Nos outils sont hébergés en HDS . Notre messagerie instantanée de santé permet l'échange de tout type de documents médicaux.  Covobot propose chaque jour au patient de répondre à un questionnaire comprenant des questions sur leur état clinique. Les données cliniques sont transmises en temps réel à l’équipe soignante (hôpital ou libéral). La solution est en full web et ne requière aucune installation particulière. Gratuit_x000D_
</t>
  </si>
  <si>
    <t>France</t>
  </si>
  <si>
    <t>Notre messagerie instantanée de santé intègre une solution de téléconsultation entre professionnels de santé et entre professionnels de santé et patients.</t>
  </si>
  <si>
    <t>Le professionnel de santé peut mettre à disposition du patient via notre messagerie instantanée tous types de documents Pdf, word, photos, vidéo, ordonnances, contenu éducatif</t>
  </si>
  <si>
    <t>A partir de son téléphone portable ou tout autre support le patient peut transmettre aux professionnels de santé tout type de documents médicaux: Pdf, word, photos, vidéo, ordonnances....</t>
  </si>
  <si>
    <t>L'applicatif et les données de santé sont stockés en HDS et chiffrés de bout en bout</t>
  </si>
  <si>
    <t>Sécurisation des échanges de bout en bout</t>
  </si>
  <si>
    <t>jlfraysse@botdesign.net 0607848147</t>
  </si>
  <si>
    <t>2-1 Protection des données personnelles (OUI=3/NON=0)</t>
  </si>
  <si>
    <t>2-2 Logiciel certifié HDS (OUI=3/NON=0)</t>
  </si>
  <si>
    <t>2-3 Traçabilité de l'acte de téléconsultation ou de télésoin
(OUI=3/NON=0)</t>
  </si>
  <si>
    <t>2-4 Sécurisation des flux - Sécurisation de l'échange interpersonnel
(OUI=3/NON=0)</t>
  </si>
  <si>
    <t>2-4 Sécurisation des flux - Sécurisation de l'échange de données
(OUI=3/NON=0)</t>
  </si>
  <si>
    <t>2-5 Identification et authentification des patients - Identification des patients par au moins 5 traits d'identité
(OUI=3/NON=0)</t>
  </si>
  <si>
    <t>2-5 Identification et authentification des patients - Identification électronique par au moins deux facteurs
(OUI=3/NON=0)</t>
  </si>
  <si>
    <t>2-6 Identification et authentification des professionnels de santé - Vérification initiale du droit d'exercer du professionel de santé
(OUI=3/NON=0)</t>
  </si>
  <si>
    <t>2-6 Identification et authentification des professionnels de santé - Identification électronique par au moins deux facteurs
(OUI=3/NON=0)</t>
  </si>
  <si>
    <t>Somme</t>
  </si>
  <si>
    <t>PULSY</t>
  </si>
  <si>
    <t>Odys web (solution Covalia de Maincare)</t>
  </si>
  <si>
    <t>professionnels libéraux, établissements de santé, centre de régulation, EHPAD, établissements pénitentiaires, SAMU, centre 15, permanence des soins</t>
  </si>
  <si>
    <t>Région Grand Est</t>
  </si>
  <si>
    <t>Pas de RDV pris en autonomie par le patient. RDV posé par le PS, déclenchant un lien vers des tests de vérification de bon fonctionnement.</t>
  </si>
  <si>
    <t>Livraison de la fonctionnalité dans les prochains jours par Maincare</t>
  </si>
  <si>
    <t>Le patient ne s'identifie pas, il est invité par le médecin. Son adresse mail personnelle et son mobile sont utilisés pour ce faire. La session a une durée limitée, sur le temps de la téléconsultation. Le patient ne peut pas entrer à nouveau, de façon autonome, en téléconsultation.</t>
  </si>
  <si>
    <t>crise@pulsy.fr</t>
  </si>
  <si>
    <t>Feeli SAS</t>
  </si>
  <si>
    <t>Feeli</t>
  </si>
  <si>
    <t xml:space="preserve">Patient à son domicile, Patient Mobile </t>
  </si>
  <si>
    <t xml:space="preserve">Couverture nationale et européenne </t>
  </si>
  <si>
    <t xml:space="preserve">Ordonnance envoyée sous forme numérique sur le téléphone mobile du patient ou par mail </t>
  </si>
  <si>
    <t>Possibilité de prendre une photo des documents, télécharger des documents et envoyer des documents</t>
  </si>
  <si>
    <t xml:space="preserve">Une demande est prise en compte immédiatement, le médecin dispose de deux heures pour y répondre </t>
  </si>
  <si>
    <t>Paiement sécurisée et normes Https</t>
  </si>
  <si>
    <t>Envoie d'une feuille soin au patient</t>
  </si>
  <si>
    <t>Dossier médical pré enregistré à l'aide du questionnaire préalablement rempli avant la consultation en ligne</t>
  </si>
  <si>
    <t xml:space="preserve">Numéro RPPS Et Numéro présent </t>
  </si>
  <si>
    <t>www.feeli.io</t>
  </si>
  <si>
    <t>Ki-Lab</t>
  </si>
  <si>
    <t>Globule</t>
  </si>
  <si>
    <t>Patient à son domicile (accompagné d'un professionnel), patient en EHPAD, patient en établissement médico-social (foyer pour handicapés)</t>
  </si>
  <si>
    <t>Toutes régions.</t>
  </si>
  <si>
    <t>Globule gère l'agenda du patient (dans lequel un professionnel va saisir le rendez-vous de téléconsultation), mais ne permet pas la prise de rendez-vous par le patient lui-même.</t>
  </si>
  <si>
    <t>Les professionnels et structures sont créés, dans l'annuaire, par des administrateurs de l'application, dans le cadre de déploiement régionaux.</t>
  </si>
  <si>
    <t>https://www.globule.net</t>
  </si>
  <si>
    <t>ICT (international Cross Talk)</t>
  </si>
  <si>
    <t>CHORUS</t>
  </si>
  <si>
    <t xml:space="preserve">Patient à son domicile_x000D_
infirmiere au pied du patient _x000D_
Patient avec un rendez-vous prévu dans une pharmacie, un cabinet infirmier, une salle de mairie et un Medecin (téléconsultant) dans son Cabinet ou à son domicile avec la solution CHORUS_x000D_
ATTENTION : La solution n'est utilisable que si le medecin dispose d'un compte CHORUS. </t>
  </si>
  <si>
    <t>Toute la France</t>
  </si>
  <si>
    <t>La solution CHORUS est Certifié HDS</t>
  </si>
  <si>
    <t>en cours de développement (paiement en ligne )</t>
  </si>
  <si>
    <t>CHORUS est certifié HDS</t>
  </si>
  <si>
    <t>GCS E-SANTE PAYS DE LA LOIRE</t>
  </si>
  <si>
    <t>Solution régionale de télémédecine / Covalia web</t>
  </si>
  <si>
    <t>Pays de la Loire</t>
  </si>
  <si>
    <t>www.pro.esante-paysdelaloire.fr  0244761390  telemedecine@esante-paysdelaloire.fr</t>
  </si>
  <si>
    <t>Consulib</t>
  </si>
  <si>
    <t>Tout type de patient à la seule condition qu'il dispose d'une connexion internet suffisante, d'un ordinateur équipé du navigateur Google Chrome et d'une webcam ou d'un Smartphone avec l'application Consulib installée.</t>
  </si>
  <si>
    <t>France métropolitaine, DOM-TOM, étrangers (pour les patients français à l'étrangers).</t>
  </si>
  <si>
    <t>Échange vidéo et audio chiffré et sécurisé, hébergé sur un serveur agréé pour donnés de santé.</t>
  </si>
  <si>
    <t>Possibilité de créer/transmettre des ordonnances, courriers et compte-rendus.</t>
  </si>
  <si>
    <t>Le patient dispose d'un dossier médical sécurisé sur lequel il est possible de renseigner/d'ajouter les éléments suivants: Antécédents, Traitements, Ordonnances, Compte-Rendus de consultation, Examens radiologique, Examens de laboratoire, Compte-rendus d'opération, Compte-rendus d'hospitalisation.</t>
  </si>
  <si>
    <t>Possibilité pour le praticien d'ouvrir des plages de disponibilité réservable en ligne à l'initiative du patient._x000D_
Possibilité pour le praticien de créer des rendez-vous en téléconsultation à son initiative pour le patient (en renseignant Nom, Prénom et adresse mail du patient).</t>
  </si>
  <si>
    <t>Organisme de payment: Stripe.</t>
  </si>
  <si>
    <t>Non, pour déclencher le remboursement du patient:_x000D_
-Télétransmission en mode sésame sans vital ou en mode dégradé._x000D_
-Feuille de soin papier.</t>
  </si>
  <si>
    <t>Hébergement chez OVH</t>
  </si>
  <si>
    <t>Historique disponible.</t>
  </si>
  <si>
    <t>Identification du patients par 5 traits lorsque celui-ci a complété son inscription.</t>
  </si>
  <si>
    <t>Vérification de la carte professionnelle du praticien.</t>
  </si>
  <si>
    <t xml:space="preserve">Identification à double facteur du médecin (code temporaire SMS) hors période de traffic trop importante. </t>
  </si>
  <si>
    <t>www.consulib.com / contact@consulib.com / 06 29 99 03 66</t>
  </si>
  <si>
    <t>Dental Monitoring SAS</t>
  </si>
  <si>
    <t>Dental Monitoring</t>
  </si>
  <si>
    <t>support@dental-monitoring.com</t>
  </si>
  <si>
    <t xml:space="preserve">MOBEO </t>
  </si>
  <si>
    <t>Gulliver telePharmacie.fr</t>
  </si>
  <si>
    <t xml:space="preserve">Patients à domicile; patients à mobilité contrainte </t>
  </si>
  <si>
    <t>Toutes les régions métropole, Corse et territoires outre-mer</t>
  </si>
  <si>
    <t>telepharmacie.fr</t>
  </si>
  <si>
    <t>Synapse SAS</t>
  </si>
  <si>
    <t xml:space="preserve">Medadom, un médecin généraliste 7 jours sur 7 </t>
  </si>
  <si>
    <t>Nous solution est accessible pour tout patient qui a accès à une connexion internet quelque soit le lieu . Il suffit de se rendre sur le site medadom.com</t>
  </si>
  <si>
    <t xml:space="preserve">Ile de France, Nord pas de Calais Picardie, Alsace Champagne Ardenne Lorraine, Bourgogne Franche Comté, Auvergne Rhone Alpes, Languedoc- Roussillon Midi Pyrénés, Provence Alpes Cote-d'Azur, Corse, Bretagne, Pays de Loire, Normandie, centre Val de loire. </t>
  </si>
  <si>
    <t xml:space="preserve">en fonction du volume de patient, les médecins donne les créneaux horaires de téléconsultation et à ce moment la, le patient se reconnectera. </t>
  </si>
  <si>
    <t>nous sommes intéropéré avec des médecins partenaires de centre de santé (les logiciels Juxta, Docteur santé).</t>
  </si>
  <si>
    <t>https://www.medadom.com/</t>
  </si>
  <si>
    <t>IDELYO</t>
  </si>
  <si>
    <t>inzee.care</t>
  </si>
  <si>
    <t xml:space="preserve"> Patients à domicile, Patient en établissements de santé, Patients en EHPAD.</t>
  </si>
  <si>
    <t>Toute France et spécifiquement déployé par les URPS/ARS des régions suivantes : Bretagne, Centre Val de Loire, Guadeloupe, Hauts de France, Ile de France, Nouvelle Aquitaine, Occitanie.</t>
  </si>
  <si>
    <t>Les professionnels des établissements de santé et professionnels de santé libéraux utilisateurs du service inzee.care déclenchent une téléconsultation en présence du patient au sein d'un espace sécurisé HDS de visio-médicale.</t>
  </si>
  <si>
    <t xml:space="preserve">inzee.care permet aux professionnels de santé d'échanger des documents médicaux tels que ordonnances, comptes rendus et protocoles (et autres documents) en utilisant la technologie blockchain dans le cadre d'un hébergement HDS. inzee.care est interopérable avec les solutions Terr-esanté, Entr'actes et Paaco-Globule. </t>
  </si>
  <si>
    <t>inzee.care permet aux patients d'échanger des documents médicaux tels que ordonnances, résultats d'analyses et autres documents en utilisant la technologie blockchain dans le cadre d'un hébergement HDS</t>
  </si>
  <si>
    <t>inzee.care a réalisé un audit RGPD avec la société spécialisée Dr DATA. Par ailleurs la solution est déployée et conventionnée auprès de plus de 70 établissements de santé en France Métropolitaine et DOM TOM en lien avec les directions et  les DPO (Délégués à la Protection des Données - RGPD)</t>
  </si>
  <si>
    <t>inzee.care est hébergé en France auprès de l'hébergeur agréé en Santé HDS (Hébergeur de Données de Santé) Pictime - Coreye, également hébergeur de Doctolib.</t>
  </si>
  <si>
    <t>(Thawte TLS RSA CA G1)</t>
  </si>
  <si>
    <t>Validation des comptes par l'URPS sur la base ADELI.</t>
  </si>
  <si>
    <t>https://www.inzee.care</t>
  </si>
  <si>
    <t>NEMO HEALTH</t>
  </si>
  <si>
    <t>TokTokDoc</t>
  </si>
  <si>
    <t>Patients en établissements de santé, en EHPAD, en HAD, en établissements pénitentiaires.</t>
  </si>
  <si>
    <t>Grand Est, Île de France, Nouvelle-Aquitaine, Pays de la Loire, Occitanie.</t>
  </si>
  <si>
    <t xml:space="preserve">La téléconsultation chez TokTokDoc se présente sous la forme d’une consultation en visiophonie  entre un professionnel de santé requérant, disposant d’une tablette numérique, et un médecin requis connecté sur son ordinateur grâce à une site web disponible sans installation, sur son navigateur. </t>
  </si>
  <si>
    <t xml:space="preserve">Génération prescriptions, compte-rendus, feuilles de soins, notes d’honoraires, notes administratives. En format PDF. Editeur : TokTokDoc_x000D_
</t>
  </si>
  <si>
    <t xml:space="preserve">Partage de données médicales via le module de photos, synchrone et asynchrone ;_x000D_
Partage de données via un objet médical connecté (stéthoscope connecté sans fil) ;_x000D_
</t>
  </si>
  <si>
    <t>La planification d'un rendez-vous est assurée par notre secrétariat médical.</t>
  </si>
  <si>
    <t>Au cas par cas, le module émet tout ou partie des documents suivants :_x000D_
Pour l’établissement de prise en charge du patient distant :_x000D_
Une note d’honoraires (par exemple, en cas de prise en charge au forfait global en médico-social) ;_x000D_
Pour le patient :_x000D_
Une feuille de soins papier (en cas de reste à charge) ;_x000D_
Une note d’honoraires éventuelle (en cas de demande de paiement) ;_x000D_
Pour le professionnel de santé requis libéral :_x000D_
Une feuille de soins papier (en cas de tiers payant intégral) ;_x000D_
Une copie de la note d’honoraires (pour le recouvrement des sommes restant dues par l’établissement requérant ou le patient) ;_x000D_
Pour le professionnel de santé requis salarié :_x000D_
Une note administrative détaillée à destination du service de comptabilité de son établissement de rattachement (pour valorisation en tant que consultation externe)._x000D_
Les documents de facturation produits sont alors transmis automatiquement par e-mail aux différentes personnes concernées, pour prise en charge ou pour archivage</t>
  </si>
  <si>
    <t xml:space="preserve">Le module de cotation intégré à la solution TokTokDoc est exhaustif et propose automatiquement au professionnel de santé requis la cotation la plus adaptée en tenant compte :_x000D_
Pour le système de santé :_x000D_
De toutes les subtilités et spécificités des tarifs conventionnels et de la nomenclature des actes associés (majorations éligibles, combinaisons autorisées, cas spécifiques, etc.) ;_x000D_
</t>
  </si>
  <si>
    <t xml:space="preserve">L’activité de télémédecine produite au travers le service TokTokDoc est parfaitement alignée avec le cadre réglementaire et ordinal. À ce titre, nos Directions Médicale et Qualité en sont les garants. Des règles sont ainsi établies formellement au sein de la société, notamment en termes de respect du secret médical ou de transfert des données de santé avec des services tiers. Lorsque la solution TokTokDoc est distribuée au sein des Établissements de santé et donc prête à être utilisée par les professionnels de santé, un modèle de formulaire d’information préalable et de recueil du consentement des patients est fourni aux établissements._x000D_
</t>
  </si>
  <si>
    <t xml:space="preserve">Nous garantissons que les données des patients pris en charge au moyen du service TokTokDoc sont exclusivement hébergées par un hébergeur certifié pour l’hébergement de données de santé (HDS) et basé en France :_x000D_
Le service de télémédecine TokTokDoc est hébergé chez OVH Healthcare, S.A.S.U. ;_x000D_
Serveur d’hébergement physiquement localisé dans un datacentre de Strasbourg (67000) ;_x000D_
Agréé et certifié Hébergeur de données de santé (H.D.S.) ;_x000D_
Société par actions simplifiée à associé unique au capital de 10 174 560 euros ;_x000D_
Enregistrée au R.C.S. de Lille sous le numéro SIREN 424 761 419 ;_x000D_
Dont le siège social est sis 2 Rue Kellermann à Roubaix (59100)._x000D_
</t>
  </si>
  <si>
    <t xml:space="preserve">Les activités de télémédecine sont aussi tracées, sur deux plans : _x000D_
En temps réel et en interne :  au travers de canaux de communication dans notre outil de collaboration. Il recense les demandes de téléconsultations et de téléexpertises, leur statut et les dysfonctionnements éventuels ( e.g : alerte de débit internet médiocre). Ces informations anonymisées nous permettent d’être proactifs aux éventuels difficultés éprouvées par nos utilisateurs sur le terrain ;_x000D_
En historique : une interface d’administration est dédiée à la remontée des traces d’activités._x000D_
</t>
  </si>
  <si>
    <t xml:space="preserve">Tous les échanges au sein de notre solution passent par un canal sécurisé via HTTPS (TLS chiffrage systématique)._x000D_
_x000D_
</t>
  </si>
  <si>
    <t xml:space="preserve">Toutes les données stockées sur nos serveurs sont chiffrées AES 256 bits._x000D_
</t>
  </si>
  <si>
    <t xml:space="preserve">La solution identifie les patients grâce à 4 traits d'identité : nom, prénom, date de naissance, sexe._x000D_
Le système dispose d'un module d’authentification centralisé de type SSO (Single Sign On)._x000D_
L’accès à la plateforme côté requis se fait de la manière suivante :_x000D_
Identification via e-mail et mot de passe ;_x000D_
Réception d’un code de sécurité temporaire et à usage unique par SMS (Code One Time Password - OTP) ;_x000D_
Deuxième authentification grâce au code OTP._x000D_
L’accès côté requérant se fait de la manière suivante :_x000D_
Identification via e-mail et mot de passe ;_x000D_
Vérification par rapprochement de l'identité de l’utilisateur avec l’identifiant unique (UDID) du périphérique associé à l’établissement. Cela permet de garantir l’accès au service dans le cadre unique des périphériques autorisés pour un couple : compte utilisateur, établissement._x000D_
</t>
  </si>
  <si>
    <t xml:space="preserve">TokTokDoc vérifie manuellement et individuellement le droit d’exercer des médecins (inscription en cours à l’Ordre des médecins). Leurs informations administratives sont saisies par les médecins eux-mêmes._x000D_
</t>
  </si>
  <si>
    <t xml:space="preserve">L’accès à la plateforme côté requis se fait de la manière suivante :_x000D_
Identification via e-mail et mot de passe ;_x000D_
Réception d’un code de sécurité temporaire et à usage unique par SMS (Code One Time Password - OTP) ;_x000D_
Deuxième authentification grâce au code OTP._x000D_
</t>
  </si>
  <si>
    <t>https://toktokdoc.com/</t>
  </si>
  <si>
    <t>lemedecin.fr</t>
  </si>
  <si>
    <t>Professionels libéraux, hospitalier, EHPAD, hôpital</t>
  </si>
  <si>
    <t>Flux WebRTC peer to peer  - Serveur certifié HDS par le ministère de la santé pour herbergement des données de santé personnelles</t>
  </si>
  <si>
    <t>Serveur certifié HDS par le ministère de la santé pour herbergement des données de santé personnelles_x000D_
Partage des documents suivants : ordonnance, feuille de soins, certificat d'absence, compte rendu</t>
  </si>
  <si>
    <t>Serveur certifié HDS par le ministère de la santé pour herbergement des données de santé personnelles_x000D_
Partage des documents suivants : ordonnance, photos, examens, informations administratives, historique médical, dossier médical, resultats d'analyse</t>
  </si>
  <si>
    <t>Gestion des disponibilités du praticien sur un agenda en ligne, possibilité pour le praticien d'envoyer un RDV de téléconsultation au patient pour des soins programmés</t>
  </si>
  <si>
    <t>Logiciel de paiement en ligne : STRIPE</t>
  </si>
  <si>
    <t xml:space="preserve">Emission d'une feuille de soins électronique </t>
  </si>
  <si>
    <t>https://lemedecin.fr/newversion/POLITIQUE_17062019.php</t>
  </si>
  <si>
    <t>Serveur certifié HDS  - Coreye Healthcare (Pictime Group)</t>
  </si>
  <si>
    <t>Chaque acte de téléconsultation est tracé (logs et interface back office)</t>
  </si>
  <si>
    <t>WebRTC peer to peer</t>
  </si>
  <si>
    <t>certificat SSL à jour</t>
  </si>
  <si>
    <t>Possibilité pour le patient d'activer authentification par google authenticator en plus de login/pass (optionnel)</t>
  </si>
  <si>
    <t>Carte d'identité, ordonnance barrée, appel du praticien à son cabinet médical pour identification (numéro de fixe)</t>
  </si>
  <si>
    <t>Possibilité pour le medecin d'activer authentification par google authenticator en plus de login/pass (optionnel)</t>
  </si>
  <si>
    <t>claire@lemedecin.fr</t>
  </si>
  <si>
    <t>PARSYS</t>
  </si>
  <si>
    <t>PARSYS Cloud</t>
  </si>
  <si>
    <t>le principaux utilisateurs sont les médecins hospitaliers (APHP) et les EHPADs mais la plateforme est également utilisée en HAD et en mileu carcéral. Elle est la principale plateforme dédiée au navires de haute mer (liaison avec le SAMU maritime (CCMM en France).</t>
  </si>
  <si>
    <t xml:space="preserve">Ile de France; Normandie; Aquitaine, Occitanie, PACA </t>
  </si>
  <si>
    <t>PARSYS Cloud est une solution intégrée permettant le transfert de données médicales et la vidéoconférence sécurisée. Elle est basée sur un hébergement certifié de données de santé</t>
  </si>
  <si>
    <t>le médecin dispose de la possibilité de rédiger une ordonnance électronique</t>
  </si>
  <si>
    <t xml:space="preserve">le logiciel comprend la gestion des rendez vous </t>
  </si>
  <si>
    <t xml:space="preserve">l'hébergement est assuré par la société agréée ATE </t>
  </si>
  <si>
    <t>toutes les actions sont horodatées et tracées</t>
  </si>
  <si>
    <t>le chiffrement est de 256 bits</t>
  </si>
  <si>
    <t>il est possible d'utiliser un TOTP ou l'envi d'un code par SMS ou email</t>
  </si>
  <si>
    <t>la solution peut être couplée avec le RPPS</t>
  </si>
  <si>
    <t>le développement permettant la lecture d'un carte CPS est finalisé et sera disponible mi-2020</t>
  </si>
  <si>
    <t>https://parsys.com</t>
  </si>
  <si>
    <t>Sant&amp; Numérique Hauts-de-France, Groupement d'Intérêt Public</t>
  </si>
  <si>
    <t>Prédice</t>
  </si>
  <si>
    <t>Patients à domicile, Patients en établissements sanitaire, Patients en établissements médico-social</t>
  </si>
  <si>
    <t>Hauts-de-France</t>
  </si>
  <si>
    <t>Il s'agit d'une solution fonctionnant sur n'importe quel dispositif numérique (PC, MAC, Smartphone, Tablette) côté patient. Côté professionnel, la solution est full web sur PC ou MAC, mais n'est pas disponible en mobilité.</t>
  </si>
  <si>
    <t xml:space="preserve">Si la solution de téléconsultation permet de transmettre ces documents, la production de ces documents est réalisée dans le LGC ou le DPI de l'établissement </t>
  </si>
  <si>
    <t>Envoi de document numérisé à partir de l'interface patient et lors de la TLC</t>
  </si>
  <si>
    <t>Le professionel peut planifier un rdv de TLC avec son patient. Le patient ne peut actuellement pas prendre rdv.</t>
  </si>
  <si>
    <t>Nous avons souscrit un contrat avec Monext / Payline.</t>
  </si>
  <si>
    <t>La télétransmission des feuilles de soins électronique est réalisée dans le LGC ou dans le SIH.</t>
  </si>
  <si>
    <t>Le recueil du consentement lors de l'acte est effectué et horodaté. Le patient peut faire valoir ses droits à l'oubli.</t>
  </si>
  <si>
    <t>Nous avons un contrat d'hébergement avec la société Maincare s'appuyant sur un hébergeur HDS, la société CHEOPS comme mentionné dans le contrat de service (sous-traitant de la société Maincare)</t>
  </si>
  <si>
    <t>Les actes de TLC et Télésoins sont tracés en base de données et peuvent faire l'objet d'un export dans un fichier plat.</t>
  </si>
  <si>
    <t>Les flux sont chiffrés en utilisant la technologie de visio ICELINK</t>
  </si>
  <si>
    <t>utilisation de https</t>
  </si>
  <si>
    <t>Conformément à la charte régionale, les 5 traits d'identité précités sont complétés par code INSEE de la commune de naissance</t>
  </si>
  <si>
    <t>Utilisation des données du ROR et création du compte avec vérification sur RPPS ou ADELI ou carte CPS</t>
  </si>
  <si>
    <t>identification par login, mdp+OTP (mail ou SMS) et carte CPS</t>
  </si>
  <si>
    <t>predice@esante-hdf.fr et tlc.predice@esante-hdf.fr</t>
  </si>
  <si>
    <t>Tmm software</t>
  </si>
  <si>
    <t>apTeleCare</t>
  </si>
  <si>
    <t>Tout type de patient. apTeleCare a été construit pour permettre de suivre tout type de pathologie, indépendamment du contexte. Tout type de protocole de soin peut être implémenté, et permet donc de suivre des patient multipathologiques (insuffisants respiratoires/cardiaques/rénaux, etc...) en complément d'une infection au Coronavirus. _x000D_
Le logiciel est indépendant du matériel utilisé, et peut donc être déployé dans tout type d'infrastructure : établissement de santé, suivi au domicile, établissement pénitentiaire, EHPAD.</t>
  </si>
  <si>
    <t>Le logiciel est hébergé en Saas chez un hébergement agréée donnée de santé, et peut donc être utilisé sur l’intégralité du territoire, y compris les DROM. Il actuellement utilisé dans la quasi totalité de régions Françaises.</t>
  </si>
  <si>
    <t>Le logiciel intègre un outil de vidéotransmission propriétaire, notamment conforme aux exigences de téléconsultation. _x000D_
Le logiciel ne nécessite aucune installation particulière (full web), et peut être aussi bien utilisé pour permettre des échanges vidéos patients &lt;-&gt; soignants et soignants &lt;-&gt; soignants.</t>
  </si>
  <si>
    <t xml:space="preserve">Le professionnel de santé peut déposer des documents qui seront consultables par le patients, et les autres professionnels de santé qui suivent le patient. _x000D_
Ces fichiers peuvent être de type : documents (pdf) ou images. Il est donc possible de transmettre : des courriers, compte rendus, ordonnance, certificat, résultat d'analyse, radios, etc..._x000D_
</t>
  </si>
  <si>
    <t>Le patient peut également transmettre par le même biais, des fichiers consultables par les équipes soignantes._x000D_
Ces fichiers peuvent être de type : documents (pdf) ou images. Il est donc possible de transmettre : des courriers, compte rendus, ordonnance, certificat, résultat d'analyse, radios, etc...</t>
  </si>
  <si>
    <t xml:space="preserve">Le patient ne peut pas accéder à un agenda de prise de RDV, pour autant il peut notifier d'un RDV dans son application, qui sera visible dans son parcours de soin (que le professionnel pourra également consulter)._x000D_
Le professionnel peut lui même intégrer un RDV dans le parcours de soin du patient. </t>
  </si>
  <si>
    <t xml:space="preserve">Dans le cadre de nos relations contractuelles, nous nous engageons à respecter la réglementation en vigueur applicable au traitement de données à caractère personnel et, en particulier, le règlement (UE) 2016/679 du Parlement européen et du Conseil du 27 avril 2016 applicable depuis le 25 mai 2018 (ci-après, « le règlement européen sur la protection des données »), et également la Loi n°2018-493 du 20 juin 2018 relative à la protection des données personnelles. Nous avons désigné son délégué à la protection des données, conformément à l’article 37 du règlement européen sur la protection des données. </t>
  </si>
  <si>
    <t>Nous entretenons une relation privilégiée avec notre hébergeur de données de santé OVH Santé, basées sur la confiance réciproque et le partenariat. Cela nous permet d’assurer un niveau de fiabilité indispensable dans le secteur de la santé. Nous offrons à nos clients des infrastructures dimensionnées grâce à une maîtrise des coûts, le tout dans un environnement homogène avec notre infrastructure existante, elle-même hébergée chez OVH Santé._x000D_
L'infogérance est effectuée par nos propres équipes IT, et avons entrepris une démarche de certification IOS270001-HDS._x000D_
En sus, le logiciel apTeleCare est reconnu et certifié Dispositif Médical de classe I (selon la directive 93/42/CEE), et la démarche de certification DMIIa est en cours (selon le règlement 2017/745)._x000D_
apTeleCare est aussi référencé conforme au cahier des charge du programmes ETAPES.</t>
  </si>
  <si>
    <t xml:space="preserve">Chaque acte téléconsultation est tracée dans le parcours de soin du patient (heure de début/fin, professionnel de santé télé-consultant). Tous les professionnels de santé liés au patient, peuvent accéder à cette traçabilité._x000D_
Toutes les actions de télésoin, sont Journalisée pour chaque patient, ainsi les professionnels ayant opérés des actions de télésoin. _x000D_
En complément, nous intégrons journaux permettant de tracer les événements utilisateurs, dans une démarche de respect réglementaire de traçabilité des actes médicaux. </t>
  </si>
  <si>
    <t xml:space="preserve">Les flux audios et vidéos sont effectivement chiffrés. Le protocole utilisé est du WebRTC et le chiffrement assuré par une couche DTLS. _x000D_
Chaque acte de téléconsultation est démarré dans une salle de visio virtuelle, qui n'a pour durée de vie que l'acte en lui même. </t>
  </si>
  <si>
    <t xml:space="preserve"> Flux de communications externes (entre les utilisateurs/services et les serveurs apTeleCare) :_x000D_
utilisation des protocoles HTTPS (TLS) et HSTS, présence d’une terminaison TLS au niveau de l’infrastructure serveur, afin notamment de sécuriser les flux venant du réseau public._x000D_
- L’intégralité des flux qui transitent à l’intérieur de l’infrastructure sont également chiffrés au moyen de sessions TLS._x000D_
- Administration de l’infrastructure de serveurs dédiés hébergés par OVH HealthCare via un VPN SSL.</t>
  </si>
  <si>
    <t>Un patient est identifié par 7 traits d'identité : nom d'usage, prénom, NIR, adresse mail, adresse postale, numéro de téléphone, date de naissance._x000D_
_x000D_
L'accès du patient à la solution nécessite la validation d'un email, puis une connexion via adresse mail et mot de passe._x000D_
_x000D_
Le professionnel a effectivement une authentification à double facteur : login/mot de passe, associé soit à la saisie d'un OTP (code temporaire envoyé par mail), soit l'utilisation d'une clé cryptographique insérée dans l'ordinateur du professionnel de soin.</t>
  </si>
  <si>
    <t>L'accès de chaque professionnel de santé à la solution est soumis à la définition d'un RPPS ou d'un ADELI reconnut conforme par le logiciel apTeleCare. _x000D_
Aucune donnée médicale patient, ne peut être accessible à un utilisateur ne possédant pas l'un de ces 2 identifiant.</t>
  </si>
  <si>
    <t>Le professionnel a effectivement une authentification à double facteur : login/mot de passe, associé soit à la saisie d'un OTP (code temporaire envoyé par mail), soit l'utilisation d'une clé cryptographique insérée dans l'ordinateur du professionnel de soin.</t>
  </si>
  <si>
    <t>contact@aptelecare.com</t>
  </si>
  <si>
    <t>QARE</t>
  </si>
  <si>
    <t>Tout patient peut accéder à Qare quelque soit sa localisation (depuis son domicile, en autonomie ou aidé par son IDE / depuis une pharmacie, en autonomie ou aidé par son pharmacien / depuis un EHPAD, aidé par un professionnel de santé / depuis un lieu de rétention ou de détention, aidé par un professionnel de santé,...)</t>
  </si>
  <si>
    <t>La solution Qare est accessible depuis tous les départements français, métropolitains et ultra-marins, via une application mobile (disponibles sur IoS et Androïd) ou via le site Internet.</t>
  </si>
  <si>
    <t>En cas de besoin, un Service Utilisateurs est également disponible de 07h à 23h et 7j/7 pour répondre à toutes les questions des patients et des médecins.</t>
  </si>
  <si>
    <t>Procédure d'agrément SESAM-Vitale en cours; dans l'attente, émission de feuilles de soins papier disponibles directement sur l"interface sécurisé.</t>
  </si>
  <si>
    <t>praticien.qare.fr/nous-rejoindre</t>
  </si>
  <si>
    <t>Hellocare</t>
  </si>
  <si>
    <t xml:space="preserve">- médecins généralistes et spécialistes_x000D_
- autres professionnels de santé (ex: sages-femmes, thérapeutes ..) _x000D_
_x000D_
</t>
  </si>
  <si>
    <t xml:space="preserve">France entière:_x000D_
_x000D_
Auvergne-Rhône-Alpes_x000D_
Bourgogne-Franche-Comté_x000D_
Bretagne_x000D_
Centre-Val de Loire_x000D_
Corse_x000D_
Grand Est_x000D_
Hauts-de-France_x000D_
Île-de-France_x000D_
Normandie_x000D_
Nouvelle-Aquitaine_x000D_
Occitanie_x000D_
Pays de la Loire_x000D_
Provence-Alpes-Côte d'Azur_x000D_
Guadeloupe_x000D_
Martinique_x000D_
Guyane_x000D_
La Réunion_x000D_
Mayotte_x000D_
_x000D_
_x000D_
</t>
  </si>
  <si>
    <t>Appels en vidéo intégrés, sécurisés et conformes à la réglementation pour réaliser des consultations avec les patients.</t>
  </si>
  <si>
    <t xml:space="preserve">le professionnel de santé rédige son compte rendu et ordonnance dans l'outil._x000D_
transmission et réception directement dans le compte en ligne du patient _x000D_
non interopérable_x000D_
</t>
  </si>
  <si>
    <t>Le patient transmet au professionnel de santé ses documents</t>
  </si>
  <si>
    <t>la prise de rendez-vous en ligne est ouverte aux 2 parties_x000D_
les professionnels de santé mettent à jour comme ils le souhaitent leurs créneaux de disponibilités pour les téléconsultations</t>
  </si>
  <si>
    <t>Notre prestataire de paiement est STRIPE, société internationale spécialiste du paiement en ligne._x000D_
Les coordonnées bancaires sont collectées par STRIPE, qui utilise un algorithme de chiffrement (niveau 1 de certification PCI )- le niveau le plus élevé de certification._x000D_
Leur solution est certifiée PCI DSS par VISA et MASTERCARD (standard de sécurité international dont les objectifs sont d'assurer la confidentialité et l'intégrité des données des porteurs de cartes).</t>
  </si>
  <si>
    <t xml:space="preserve">en cours de développement </t>
  </si>
  <si>
    <t xml:space="preserve">https://www.hellocare.pro/politique-de-confidentialite </t>
  </si>
  <si>
    <t>https://www.hellocare.pro/cgu</t>
  </si>
  <si>
    <t xml:space="preserve">l'historique des téléconsultation est accessible pour chaque médecin directement dans son compte privé Hellocare </t>
  </si>
  <si>
    <t>oui chiffrement TLS 1.2</t>
  </si>
  <si>
    <t>identification unique via numéro de sécurité sociale donc complète</t>
  </si>
  <si>
    <t>RPPS ou ADELI</t>
  </si>
  <si>
    <t xml:space="preserve">double authentification _x000D_
(CPS en cours de déploiement)_x000D_
</t>
  </si>
  <si>
    <t xml:space="preserve">https://www.hellocare.pro/  ;   hello@hellocare.pro   ;  +33 9 70 73 02 49 </t>
  </si>
  <si>
    <t>Parsys Télémédecine</t>
  </si>
  <si>
    <t>Tous les types de patients : patient à son domicile, patient en établissements de santé, patient en EHPAD, patient en établissement pénitentiaire</t>
  </si>
  <si>
    <t>Toutes les régions : Auvergne-Rhône-Alpes, Bourgogne-Franche-Comté, Bretagne, Centre-Val de Loire, Corse, Grand Est, Hauts-de-France, Île-de-France, Normandie, Nouvelle-Aquitaine, Occitanie, Pays de la Loire, Provence-Alpes-Côte d'Azur, Guadeloupe, Martinique, Guyane, La Réunion, Mayotte</t>
  </si>
  <si>
    <t>https://parsys.com/</t>
  </si>
  <si>
    <t>H4D</t>
  </si>
  <si>
    <t>Consult Station</t>
  </si>
  <si>
    <t>Les patients fébriles arrivant aux urgences pour permettre leur orientation/tri efficace en amont des urgences et une intégration efficace dans les procédures covid19 des établissements de soins, salariés des entreprises, citoyens dans des mairies, pharmacies, patients en résidences senior, résidences étudiantes, en établissements pénitentiaires etc., ayant des difficultés à voir leur médecin traitant.</t>
  </si>
  <si>
    <t xml:space="preserve">L’hébergeur de la solution est OBS, certifié HDS. </t>
  </si>
  <si>
    <t xml:space="preserve">La solution génère des reporting permettant de tracer l'historique des actes de téléconsultation réalisés par les professionnels de santé et les patients. </t>
  </si>
  <si>
    <t xml:space="preserve">Tous nos médecins disposent d'un numéro RPPS/FINES et numéro ADELI. </t>
  </si>
  <si>
    <t>Le professionnel de santé s'identifie grâce à sa carte CPS</t>
  </si>
  <si>
    <t>www.h-4-d.com / covid19@h-4-d.com / 01 70 81 49 49</t>
  </si>
  <si>
    <t>Adresse WEB / Mail / Téléphone</t>
  </si>
  <si>
    <t>Si voix video</t>
  </si>
  <si>
    <t>si données</t>
  </si>
  <si>
    <t>Note sur 10 pour toutes les réponses</t>
  </si>
  <si>
    <t>Orion Health</t>
  </si>
  <si>
    <t>Orion Health RPM</t>
  </si>
  <si>
    <t>Patient à domicile, aidants familiaux</t>
  </si>
  <si>
    <t>www.orionhealth.com</t>
  </si>
  <si>
    <t>UBIDOC</t>
  </si>
  <si>
    <t>Patient à domicile, en Ehpad, se présentant en Pharmacie</t>
  </si>
  <si>
    <t>Ile de France</t>
  </si>
  <si>
    <t>wwww.ubidoc.fr</t>
  </si>
  <si>
    <t>SÊMEIA</t>
  </si>
  <si>
    <t>NephroWise</t>
  </si>
  <si>
    <t>Établissements de santé</t>
  </si>
  <si>
    <t xml:space="preserve">Une session vidéo (en point à point, chiffrée) peut être démarrée par le professionnel de santé. Le patient reçoit un SMS ou un email contenant un lien pour s’y connecter. Tout se fait depuis le navigateur web du professionnel de santé et du patient._x000D_
</t>
  </si>
  <si>
    <t xml:space="preserve">Le professionnel de santé peut envoyer des ordonnances (avec signature électronique), des messages (sécurisés), des questionnaires médicaux. Interopérabilité DMP (homologation en cours), HPRIM, HL7 pour les SIH._x000D_
</t>
  </si>
  <si>
    <t xml:space="preserve">Le patient peut envoyer des messages (sécurisés), communiquer ses résultats d’examens, ses constantes médicales._x000D_
</t>
  </si>
  <si>
    <t xml:space="preserve">Interopérable avec tout logiciel compatible HL7 CDA ou V2._x000D_
</t>
  </si>
  <si>
    <t xml:space="preserve">Consentement des patients et médecins. Liste des bases et procédures de traitement établie._x000D_
</t>
  </si>
  <si>
    <t>Hébergement chez OVH HDS, en France</t>
  </si>
  <si>
    <t xml:space="preserve">Un événement non modifiable est créé dans nos bases de données pour justifier de l’acte._x000D_
</t>
  </si>
  <si>
    <t xml:space="preserve">Communication point à point (peer to peer), chiffré de bout en bout par TLS. Utilisation de la solution Twilio._x000D_
</t>
  </si>
  <si>
    <t>Accès à la plateforme uniquement via HTTPS.</t>
  </si>
  <si>
    <t xml:space="preserve">Identification par nom de naissance ; prénom ; date de naissance ; sexe + numéro IPP ou NIR ou INS ou téléphone ou email. _x000D_
Login/mot de passe + validation manuelle du compte + CPS/CPE (pour les opération critiques)._x000D_
</t>
  </si>
  <si>
    <t xml:space="preserve">Étape du processus de validation des comptes des professionnels de santé._x000D_
</t>
  </si>
  <si>
    <t xml:space="preserve">Login/mot de passe + validation manuelle du compte + CPS/CPE (pour les opération critiques)._x000D_
</t>
  </si>
  <si>
    <t>contact@semeia.io</t>
  </si>
  <si>
    <t>OncoWise</t>
  </si>
  <si>
    <t>Etablissements de santé</t>
  </si>
  <si>
    <t>Interopérable avec tout logiciel compatible HL7 CDA ou V2.</t>
  </si>
  <si>
    <t>Consentement des patients et médecins. Liste des base et procédures de traitement établie.</t>
  </si>
  <si>
    <t>Hébergement chez OVH HDS, en France.</t>
  </si>
  <si>
    <t>Un événement non modifiable est créé dans nos bases de données pour justifier de l’acte.</t>
  </si>
  <si>
    <t xml:space="preserve">Accès à la plateforme uniquement via HTTPS._x000D_
</t>
  </si>
  <si>
    <t>Identification par nom de naissance ; prénom ; date de naissance ; sexe + numéro IPP ou NIR ou INS ou téléphone ou email. _x000D_
Login/mot de passe + validation manuelle du compte + CPS/CPE (pour les opération critiques).</t>
  </si>
  <si>
    <t>MAX/Covibot</t>
  </si>
  <si>
    <t>Tout type de patients sur leur lieu de vie</t>
  </si>
  <si>
    <t>Tchat, Pdf, photos, vidéo, VOiP, contenu éducatif, ordonnance</t>
  </si>
  <si>
    <t>Tchat, Pdf, photos, vidéo, VOiP</t>
  </si>
  <si>
    <t>Applicatif et data stockés en HDS, chiffrage de bout en bout</t>
  </si>
  <si>
    <t xml:space="preserve">l'AP-HP et Nouveal e-santé </t>
  </si>
  <si>
    <t>COVIDOM</t>
  </si>
  <si>
    <t xml:space="preserve">Patients à son domicile ou dans un lieu de confinement. </t>
  </si>
  <si>
    <t xml:space="preserve">En production sur l’île de France et peut être déployé sur l'ensemble des régions en France. </t>
  </si>
  <si>
    <t>www.covidom.fr</t>
  </si>
  <si>
    <t>EXELUS</t>
  </si>
  <si>
    <t>NOMADEEC</t>
  </si>
  <si>
    <t>Tout patient assisté d'un soignant pour la téléconsultation :_x000D_
- Patient en établissement de santé public ou privé_x000D_
- Patient en EHPAD, FAM, MAS, IME, ..._x000D_
- Patient en établissement pénitentiaire_x000D_
- Patient à son domicile suivi par une infirmière (ex : HAD)_x000D_
- Patient pré-hospitalier dans le cadre de l’UPH en lien avec le SAMU pris en charge par un effecteur : un ambulancier, un pompier, un secouriste professionnel, un médecin correspondant du Samu, ...</t>
  </si>
  <si>
    <t>- Nouvelle-Aquitaine (86)_x000D_
- Grand-Est (08, 57)_x000D_
- Hauts-De-France (59)_x000D_
- IDF (95,78, 91)_x000D_
- Occitanie (66)_x000D_
- Aura (42)_x000D_
- PACA ( 05)_x000D_
_x000D_
De nouveaux déploiements sont actuellement en cours, à la demande des professionnels de santé, pour les aider dans le cadre de la crise sanitaire Covid-19.</t>
  </si>
  <si>
    <t>Partage de documents possible au sein du dossier de téléconsultation, par stockage sur HDS certifié et chiffrement de bout en bout des échanges.</t>
  </si>
  <si>
    <t>Par le biais du professionnel de santé requérant :_x000D_
- Partage de documents possible au sein du dossier de téléconsultation, par stockage sur HDS certifié et chiffrement de bout en bout des échanges._x000D_
- Envoi de documents depuis l'application mobile vers messagerie MS-Santé</t>
  </si>
  <si>
    <t>Le logiciel étant à destination d'un professionnel de santé requérant, la prise de rendez-vous est réalisée par le requérant (et non par le patient lui-même).</t>
  </si>
  <si>
    <t>Hébergement des serveurs et stockages des données auprès de la société AZNetwork.</t>
  </si>
  <si>
    <t>Flux WebRTC sécurisé (protocole DTLS)</t>
  </si>
  <si>
    <t>Chiffrement TLS 1.2 (SHA 256 bits)</t>
  </si>
  <si>
    <t>Vérification systématique de l'identité des professionnels de santé s'inscrivant sur notre plateforme :_x000D_
- Renseignement du RPPS ou ADELI obligatoire, et FINESS pour les établissements de santé_x000D_
- Demande d'une photo de pièce d'identité et attestation d'inscription à l'Ordre pour les médecins requis</t>
  </si>
  <si>
    <t>www.nomadeec.com / contact@nomadeec.com / +33 (0)5 56 94 83 56</t>
  </si>
  <si>
    <t>Iomt</t>
  </si>
  <si>
    <t>Tesly Med</t>
  </si>
  <si>
    <t xml:space="preserve">Medecin , patient , organisation territoriale, plateforme </t>
  </si>
  <si>
    <t xml:space="preserve">France </t>
  </si>
  <si>
    <t xml:space="preserve">Vérification au regard des documents transmis </t>
  </si>
  <si>
    <t>Contact@tesly.fr</t>
  </si>
  <si>
    <t>Microsoft</t>
  </si>
  <si>
    <t>Office 365 Teams</t>
  </si>
  <si>
    <t xml:space="preserve">Office 365, grâce à Teams, propose une solution de vidéo conférence qui répond aux besoins de téléconsultation formalisés par l’Agence Nationale de santé. Cette solution peut être utilisée par des patients en établissement de santé, EPHAD comme à domicile. Le patient se connecte à un pont Teams et accède au service de téléconsultation quel que soit le lieu d’hébergement du patient. _x000D_
 Teams ne doit pas être utilisé par les médecins et/ou patients dans le traitement de situations d’urgence médicale </t>
  </si>
  <si>
    <t xml:space="preserve">Teams est disponible sur tout le territoire français. _x000D_
Teams est disponible aujourd’hui dans les Datacenters Microsoft Européens et Français. _x000D_
Ces datacenters sont certifiés Hébergeur de données de santé par un organisme Tiers (BSI : British Standards Institute)_x000D_
</t>
  </si>
  <si>
    <t xml:space="preserve">-Planifier une webConf_x000D_
-Inviter le patient via son adresse personnelle_x000D_
</t>
  </si>
  <si>
    <t xml:space="preserve">Un professionnel de santé peut tout à fait charger un fichier en accédant à l’onglet Fichiers et en cliquant sur Partager et envoyer un lien pour télécharger le fichier à un patient. </t>
  </si>
  <si>
    <t xml:space="preserve">Un patient ne peut pas partager un document depuis un meeting lancé depuis son navigateur._x000D_
Le professionnel de santé peut tout de même inviter un patient à une équipe Teams pour utiliser un espace partagé afin de charger ses documents. Le document peut être chargé via un navigateur ou l’application Desktop Teams_x000D_
</t>
  </si>
  <si>
    <t xml:space="preserve">Le patient ne peut pas planifier un RDV car il a besoin d’un compte Office 365. De plus, pour accéder à l’agenda du médecin, il faut déployer Exchange Online. </t>
  </si>
  <si>
    <t xml:space="preserve">Le logiciel ne permet pas aujourd’hui au patient de régler son acte de téléconsultation via Teams par défaut. </t>
  </si>
  <si>
    <t xml:space="preserve">Le logiciel ne permet pas de télétransmettre des feuilles de soin électroniques à l’assurance maladie </t>
  </si>
  <si>
    <t xml:space="preserve">Le RGPD exige que les responsables du traitement (telles des organisations utilisant les services en ligne d’entreprise de Microsoft) utilisent uniquement des sous-traitants de données (tels que Microsoft) offrant des garanties suffisantes quand à leur capacité à satisfaire aux principales exigences du RGPD. Microsoft a pris l’initiative de prendre ces engagements envers tous ses clients titulaires de licences en volume dans le cadre de leurs contrats._x000D_
Les conditions relatives au RGPD de Microsoft reflètent les engagements imposés aux sous-traitants de données en vertu de l’article 28. _x000D_
Les engagements de conformité de Microsoft aux dispositions du RGPD sont retranscrits dans les Conditions des Services en Ligne de Microsoft._x000D_
</t>
  </si>
  <si>
    <t xml:space="preserve">Microsoft Office 365 bénéficie de la certification Hébergeurs de Données de Santé (HDS), requise pour toutes les entités hébergeant des données personnelles de santé régies par la loi française. La conformité Microsoft aux exigences HDS a été auditée et certifiée par le groupe BSI, un organisme de certification indépendant accrédité par les autorités françaises pour effectuer des audits HDS._x000D_
Le certificat HDS s’applique aux Services en ligne principaux Office 365 fournis depuis la France et l’Union européenne._x000D_
</t>
  </si>
  <si>
    <t>Vous pouvez utiliser le Centre de sécurité et de conformité Office 365 pour rechercher dans le journal d’audit unifié les activités des utilisateurs et des administrateurs de votre organisation Office 365. Qu’est-ce qu’un journal d’audit unifié ? Un tel journal permet de rechercher les types suivants d’activité des utilisateurs et administrateurs dans Office 365 comme par exemple les activités utilisateur et administrateur dans Microsoft Teams ou encore l’activité utilisateur dans SharePoint Online et OneDrive Entreprise</t>
  </si>
  <si>
    <t>Microsoft utilise des technologies de chiffrement type TLS 1.2 ou IPSec pour protéger les données client Office 365 en transit.</t>
  </si>
  <si>
    <t xml:space="preserve">https://products.office.com/fr/microsoft-teams/group-chat-software?market=ma </t>
  </si>
  <si>
    <t>Urgences coronavirus</t>
  </si>
  <si>
    <t>Hôpitaux / samu / urgentistes</t>
  </si>
  <si>
    <t>Contact@iom-t.fr</t>
  </si>
  <si>
    <t>DIRECTOSANTE SAS</t>
  </si>
  <si>
    <t>DirectoSuivi</t>
  </si>
  <si>
    <t>DirectoSuivi est un logiciel SaaS de télésuivi et de téléconsultation/télésoin des patients pris en charge en établissement de santé (CHU, CH, cliniques, EPSM, CLCC)._x000D_
DirectoSuivi permet d’assurer le télésuivi des patients à leur retour à domicile. La solution permet de transmettre des consignes et d’administrer des questionnaires médicaux simples (chatbot SMS) ou détaillés (formulaires web), et d’assurer la mise en relation entre le professionnel de santé et son patient par un double canal breveté téléphonie / vidéotransmission sécurisée accessible par invitation SMS (téléconsultation/télésoin)._x000D_
Sans nécessité d’installation d’application pour le patient, DirectoSuivi assure le télésuivi de tous patients, y compris des moins technophiles. Ainsi, en suivi de chirurgie ambulatoire, le taux de réponse des patients au chatbot SMS est supérieur à 90%. _x000D_
DirectoSuivi a permis le télésuivi de plus de 150 000 patients à date.</t>
  </si>
  <si>
    <t>Le service DirectoSuivi est disponible sur l’ensemble du territoire français (métropole / DOM-TOM)</t>
  </si>
  <si>
    <t>DirectoSuivi intègre nativement une interface de mise en relation voix (canal téléphonique) et vidéotransmission dédiée aux échanges interpersonnels entre le professionnel de santé (médecin ou IDE) et son patient._x000D_
La vidéotransmission est un prolongement de l’échange vocal avec le patient. Elle est initiée par le professionnel de santé d’un clic sur son interface. Le patient accède à l’interface de vidéotransmission grâce à l’invitation personnelle et temporaire transmise par SMS et ne nécessitant pas l’installation préalable d’application.</t>
  </si>
  <si>
    <t>Dans le cadre de la séquence de télésuivi d’un patient pris en charge par un établissement de santé, DirectoSuivi permet au soignant de transmettre de façon sécurisée (hébergement HDS, flux chiffré) des documents de type image ou pdf au patient._x000D_
Un lien personnel et temporaire est transmis par SMS au patient pour téléchargement. Les mécanismes de contrôles d’accès mis en œuvre (double authentification, péremption du lien) renforcent la fiabilité du processus de transmission.</t>
  </si>
  <si>
    <t>DirectoSuivi permet de recueillir le retour des patients grâce à des questionnaires médicaux simples (chatbot SMS) ou détaillés (formulaires web)._x000D_
Le patient peut transmettre à son professionnel de santé des documents tels que des résultats d’analyse ou des images au travers de la fonctionnalité de prise de photo de son smartphone.</t>
  </si>
  <si>
    <t xml:space="preserve">Les rendez-vous avec le professionnel de santé assurant le télésuivi sont gérés directement dans l’outil de planification habituel de l’établissement. DirectoSuivi utilise ces informations pour générer la séquence de télésuivi des patients inclus (chargement par fichier ou automatisé). _x000D_
En complément, l’interface permet au professionnel de santé de planifier manuellement une séquence de télésuivi en spécifiant un RDV ou créneau de téléconsultation. </t>
  </si>
  <si>
    <t xml:space="preserve">Les patients télésuivis bénéficient gratuitement du service (télésuivi ou télésoin) ou du tiers-payant. </t>
  </si>
  <si>
    <t>Le patient étant connu préalablement à l’inclusion par l’établissement, la télétransmission des feuilles de soin électroniques à l’assurance maladie est réalisée au travers du logiciel de télétransmission habituel de l’établissement.</t>
  </si>
  <si>
    <t>La traçabilité de l’ensemble des informations relatives aux échanges (audios, vidéos) incluant l’identité des interlocuteurs, le canal et la durée des échanges est enregistrée par la solution DirectoSuivi._x000D_
Ces informations sont disponibles et exportables par le personnel habilité de l’établissement utilisateur.</t>
  </si>
  <si>
    <t xml:space="preserve">La voix transite par le réseau téléphonique classique. Outre la sécurité de l’échange, ce choix permet de découpler les flux et d’assurer la stabilité de l’échange en cas de dégradation de la qualité du flux de données internet. _x000D_
Le flux vidéo est exclusivement transporté sur des canaux chiffrés SSL ou SSH. </t>
  </si>
  <si>
    <t xml:space="preserve">L’ensemble des échanges entre la plate-forme technique DirectoSuivi et les logiciels tiers (navigateur, SIH) est exclusivement transporté sur des canaux chiffrés SSL ou SSH. </t>
  </si>
  <si>
    <t xml:space="preserve">Identitovigilance : les traits d’identité sur lesquels s’appuie DirectoSuivi sont : IPP/NIP, nom de naissance, prénom, date de naissance, sexe et numéro de téléphone. Rajout du NIR pour assurer la surveillance épidémiologique._x000D_
Identification électronique : préalablement à l’initiation de la séquence de télésuivi, le patient doit avoir été identifié par son établissement de santé. L’accès aux questionnaires médicaux est conditionné par la réception par SMS d’une clef d’accès personnelle, unique et non réutilisable. L'accès au questionnaire est validé par la saisie préalable de la date de naissance du patient. Ce processus d’identification assure la sécurisation des échanges et une utilisation simple pour la majorité des patients inclus._x000D_
</t>
  </si>
  <si>
    <t>Le numéro FINESS est saisi et vérifié lors de l’initialisation de DirectoSuivi._x000D_
L’inscription des professionnels de santé réalisant le télésuivi est sous la responsabilité de l’administrateur interne à l’établissement de santé.</t>
  </si>
  <si>
    <t>La connexion des professionnels de santé utilisateurs à la solution est opérée par un couple login / mot de passe chiffré sur une page de connexion propre à chaque établissement ayant souscrit au service DirectoSuivi.</t>
  </si>
  <si>
    <t>www.directosuivi.fr / contact@directosante.fr / 02 40 74 25 77</t>
  </si>
  <si>
    <t>CLICKDOC Téléconsultation</t>
  </si>
  <si>
    <t>Adresse internet d’accès au service de téléconsultation : https://teleconsultation.clickdoc.fr/ En complément des dispositions adoptées vis-à-vis de la mise à disposition gratuite de la solution sur la durée de la crise, CompuGroup Medical a mis en place un centre de support téléphonique joignable au numéro suivant : 0180420402</t>
  </si>
  <si>
    <t>NEHS DIGITAL (ex ACETIAM)</t>
  </si>
  <si>
    <t>NEXUS platform - eConsult et eConsult Covid-19</t>
  </si>
  <si>
    <t>Solution de téléconsultation permettant d’assurer la continuité du suivi médical des patients confinés à domicile, ou en établissement médico social, qu’ils soient ou non porteurs du Covid-19. Une version spécifique Covid-19 est disponible</t>
  </si>
  <si>
    <t>S'adresse à tous les établissements sanitaires, médico sociaux et MSP de france métropolitaine. La solution est mise à disposition en Ile de France via la plateforme régionale de télémédecine ORTIF et en Occitanie via la solution régionale TéléO.</t>
  </si>
  <si>
    <t xml:space="preserve">La solution de téléconsultation est fullweb et disponible pour les patients sur tout type d’ordinateur, tablette, smartphone sans téléchargement. </t>
  </si>
  <si>
    <t>La solution permet au professionnel de santé de charger ses les ordonnances, certificats et compte rendus et de les mettre à disposition des patients</t>
  </si>
  <si>
    <t>La solution permet au patient de charger ses documents, bilans, ordonnances, ..... en amont de la téléconsultation .</t>
  </si>
  <si>
    <t>Le RDV en téléconsultation est uniquement à l'initiative du professionnel de santé.</t>
  </si>
  <si>
    <t>La solution s'adressant principalement aux établissements de santé, la cotation et  la facturation se fait depuis leur logiciel métier.</t>
  </si>
  <si>
    <t>L'hébergeur de la solution est certifié HDS (Hébergeur de Données de Santé).</t>
  </si>
  <si>
    <t>L'historique des actes de téléconsultation sont tracés (actions patients et professionels de santé)</t>
  </si>
  <si>
    <t>Les flux visios sont chiffrés</t>
  </si>
  <si>
    <t>Les échanges de données sont sécurisés via le protocole HTTPS</t>
  </si>
  <si>
    <t>L'authentification patient s'appuie sur e-mail + n° de portable + code temporaire par SMS ou e-mail</t>
  </si>
  <si>
    <t>Le RPPS est un prérequis à l'utilisation de la solution par un professionnel de santé</t>
  </si>
  <si>
    <t>L'authentification s'appuie sur au moins 2 facteurs d'authentification (CPS + code pin ou Login/mot de passe + OTP SMS ou email)</t>
  </si>
  <si>
    <t>https://www.acetiam.eu/fr</t>
  </si>
  <si>
    <t xml:space="preserve">Médecine OnLine </t>
  </si>
  <si>
    <t>CONSULTAWAY</t>
  </si>
  <si>
    <t xml:space="preserve">Tous les patients ayant un portable ou, un ordinateur ou une tablette, avec connexion internet et webcam  </t>
  </si>
  <si>
    <t>France métropolitaine et Corse</t>
  </si>
  <si>
    <t>Le numéro RPPS et le Numéro ADELI sont demandés au professionnel mais ne sont pas vérifiés.</t>
  </si>
  <si>
    <t>https://www.consultaway.com/fr/  0756859100 / hello@consultaway.com</t>
  </si>
  <si>
    <t>BULL SAS (une société 100 % Atos)</t>
  </si>
  <si>
    <t>Circuit</t>
  </si>
  <si>
    <t>Notre logiciel est susceptible d'être utilisé par des patients à domicile et dans établissements. L'utilisateur a seulement besoin d'un portable, d'un ordinateur partagé dans l'établissement ou d'une tablette préconfigurée.</t>
  </si>
  <si>
    <t>Le logiciel est disponible dans toutes les régions de la France (métropole et DOM-TOM).</t>
  </si>
  <si>
    <t>Oui, vidéo bidirectionnelle.</t>
  </si>
  <si>
    <t>Oui, le logiciel permet de partager des documents nativement et de s'interfacer avec des systèmes de gestion de documents et de stockage en ligne (GoogleDrive, SharePoint, etc.).</t>
  </si>
  <si>
    <t>Le logiciel permet de partager des documents entre le professionnel de santé et le patient. Le patient peut par exemple télécharger vers le logiciel sa photo, ses documents etc.</t>
  </si>
  <si>
    <t xml:space="preserve">Notre logiciel de téléconsultation permet aux professionnels de santé de gérer les créneaux et listes d'attente par salle d'attente et au patient de demander son créneaux en étant basé sur ces informations_x000D_
(avec intégration Outlook). </t>
  </si>
  <si>
    <t>Après une étude des exigences à faire ultérieurement, nous pourrions vous proposer le cas échéant de configurer une interface avec la solution de centre d'appels pour transférer demandes de paiement en mode sécurisé vers une solution paiements PCI-DSS. Notre logiciel de téléconsultation ne gère pas les paiements.</t>
  </si>
  <si>
    <t>Après une étude des exigences à faire ultérieurement, nous pourrions vous proposer le cas échéant de s'interfacer avec les logiciels des actes de consultations déjà mis en place par les établissements de santé.  Notre logiciel de téléconsultation ne gère pas la facturation.</t>
  </si>
  <si>
    <t xml:space="preserve">Atos s'est toujours engagé à protéger les données personnelles, avec des accréditations telles que ISO 27001, et en tant que spécialiste de la communication unifiée et de la collaboration au sein d'Atos, nous nous engageons pleinement à respecter à la fois l'esprit et les détails du RGPD. </t>
  </si>
  <si>
    <t>Notre logiciel de téléconsultation est basé sur une solution d'Atos et une infrastructure Google Cloud Platform. Nous mettrons en place un hébergement certifié HDS. Nous rappelons qu'Atos Infogérance est certifié HDS et Atos Intégrations est agréé hébergeur de données de santé.</t>
  </si>
  <si>
    <t>Le logiciel met automatiquement pour chaque interaction vidéo, audio et conversation textuelle la date, l'heure et les participants. Ces informations sont accessibles par les utilisateurs autorisés.</t>
  </si>
  <si>
    <t>L'ensemble des flux vidéo, audio et données est chiffré en TLS, HTTPS, SRTP équivalent AES 256 etc.</t>
  </si>
  <si>
    <t>Le logiciel permet une authentification deux facteurs d'état d'art, par exemple avec mot de passe + SMS ou mot de passe + carte SIM etc.</t>
  </si>
  <si>
    <t xml:space="preserve">Les solutions d'IAM et SSO d'Atos (Evidian) gère l'authentification des professionnels de Santé par la carte CPS et la carte e-CPS très prochainement. </t>
  </si>
  <si>
    <t>Medeo</t>
  </si>
  <si>
    <t>MEDEO</t>
  </si>
  <si>
    <t>patient à domicile avec un infirmier, en EHPAD et en pharmacie</t>
  </si>
  <si>
    <t>Medeo est utilisé entre professionnels pour faire une téléconsultation avec un patient</t>
  </si>
  <si>
    <t>via PDF</t>
  </si>
  <si>
    <t>en cours de développement</t>
  </si>
  <si>
    <t>Conformité avec l'intégration de Stripe (https://stripe.com/fr/guides/pci-compliance)</t>
  </si>
  <si>
    <t>le dossier du patient conserve l'historique des actes de téléconsultations avec les professionnels de santé impliqués</t>
  </si>
  <si>
    <t>accès réservé aux professionnels de santé sur authentification</t>
  </si>
  <si>
    <t>RPPS</t>
  </si>
  <si>
    <t xml:space="preserve">Aujourd'hui seule la première connexion est effectuée en double authentification._x000D_
Mais nous pouvons augmenter ce niveau de sécurité en demandant à chaque connexion un code temporaire </t>
  </si>
  <si>
    <t xml:space="preserve">medeo-health.com / contact@medeo-health.com </t>
  </si>
  <si>
    <t>contact@avis2sante.fr</t>
  </si>
  <si>
    <t>CHU de Nice - AVIS2SANTE</t>
  </si>
  <si>
    <t>TELEPALLIA06</t>
  </si>
  <si>
    <t>PATIENTS EN SOINS PALLIATIFS AU DOMICILE OU HOSPITALISES</t>
  </si>
  <si>
    <t>DEPARTEMENT 06 (REGION SUD)</t>
  </si>
  <si>
    <t>LE PATIENT EST ACCOMPAGNE PAR LE PROFESSIONNEL</t>
  </si>
  <si>
    <t>LA PLATEFORME EST RESERVEE AUX PROFESSIONNELS, PAS D'ACCES POUR LES PATIENTS</t>
  </si>
  <si>
    <t>LA PLATEFORME PERMET L'EXTRACTION DES DONNEES DE FACTURATION POUR L'HOPITAL</t>
  </si>
  <si>
    <t>LA PLATEFORME EST RESERVEE AUX PROFESSIONNELS, PAS D'ACCES DIRECTE POUR LES PATIENTS QUI SONT ACCOMPAGNES PAR UN PRO</t>
  </si>
  <si>
    <t>MesDocteurs</t>
  </si>
  <si>
    <t>AvecMonDoc</t>
  </si>
  <si>
    <t>Les types de patients susceptibles d'utiliser la solution sont :_x000D_
- Les patients à domicile en lien avec leur médecin traitant_x000D_
- Les patients en lien avec un établissement de santé</t>
  </si>
  <si>
    <t>La solution est une plateforme SaaS accessible partout en France Métropolitaine ainsi qu'en Outre-Mer</t>
  </si>
  <si>
    <t>La solution met en place un flux audio vidéo sécurisé de bout en bout (Twilio).</t>
  </si>
  <si>
    <t xml:space="preserve">Il y a tout d'abord la possibilité de partage d’une ordonnance (médicamenteuse, non médicamenteuse ou bizone pour les patients ALD)._x000D_
Possibilité également d'un partage d’un compte-rendu médical rédigé par le professionnel de santé._x000D_
Enfin, possibilité de prescrire un arrêt de travail à ses patients._x000D_
</t>
  </si>
  <si>
    <t>Le patient peut partager des documents directement pendant ou avant la vidéo transmission avec le professionnel de santé (résultats d’analyses en laboratoire, ordonnances non émises par notre service…), dans son espace patient.</t>
  </si>
  <si>
    <t xml:space="preserve">Le patient peut prendre rendez-vous dans l’agenda en ligne de son médecin sur les créneaux de disponibilités renseignés par le professionnel de santé._x000D_
De plus, le professionnel de santé peut également programmer et gérer lui-même ses rendez-vous en téléconsultation. Il ajoute des créneaux disponibles et confirme les rendez-vous directement sur son agenda en ligne. Les rendez-vous et disponibilités du professionnel de santé sont mis à jour en temps réel (websockets)._x000D_
</t>
  </si>
  <si>
    <t>En amont de l’accès à la téléconsultation, notre service vérifie la solvabilité du moyen de paiement renseigné par le patient. _x000D_
Une empreinte bancaire est réalisée et lorsque le professionnel de santé clôture le rendez-vous en téléconsultation il confirme (ou non) le paiement de la téléconsultation. _x000D_
Il réceptionnera chaque semaine les paiements des téléconsultations de la semaine précédente.</t>
  </si>
  <si>
    <t>Homologation en cours avec le CNDA pour l’utilisation des flux R.O et R.C avec un partenariat SESAM sans vitale._x000D_
Actuellement les professionnels de santé ont deux options d’utilisation : _x000D_
- Utiliser notre système de feuille de soins “dégradée” (les professionnels remplissent électroniquement la feuille de soins et la partagent à leurs patients). Le patient doit imprimer la feuille de soins et l’envoyer à sa CPAM._x000D_
- Passer directement par son propre logiciel métier et effectuer en parallèle de notre service une FSE (avec ou sans avancement de frais pour le patient sur notre plateforme).</t>
  </si>
  <si>
    <t>Nous respectons les normes et règles relatives au RGPD. Cela est assuré et vérifié par notre DPO.</t>
  </si>
  <si>
    <t xml:space="preserve">Nos services sont hébergés chez Aslpenium, hébergeur certifié HDS._x000D_
</t>
  </si>
  <si>
    <t>Toutes les interactions sont tracées et les données sont stockées sur des serveurs certifiés HDS.</t>
  </si>
  <si>
    <t xml:space="preserve">Notre partenaire Twilio assure un chiffrement audio vidéo de bout en bout._x000D_
</t>
  </si>
  <si>
    <t>La totalité des échanges se fait en HTTPS.</t>
  </si>
  <si>
    <t>Les échanges et interactions sont toujours effectués en HTTPS.</t>
  </si>
  <si>
    <t xml:space="preserve">Au moment de l'inscription, il y a une vérification obligatoire des références et droits du professionnel de santé._x000D_
Il y a une vérification annuelle également pour s'assurer que les droits sont à jour. _x000D_
</t>
  </si>
  <si>
    <t>Envoi d’un code de confirmation par SMS pour la double authentification avant signature électronique et confirmation de l’ordonnance / certificat.</t>
  </si>
  <si>
    <t>mesdocteurs.com ; contact@mesdocteurs.com</t>
  </si>
  <si>
    <t>AVIS2SANTE</t>
  </si>
  <si>
    <t>avis2sante.fr</t>
  </si>
  <si>
    <t>tous types de patient</t>
  </si>
  <si>
    <t>NATIONAL</t>
  </si>
  <si>
    <t>URML NORMANDIE - AVIS2SANTE</t>
  </si>
  <si>
    <t>DR@KKAR</t>
  </si>
  <si>
    <t>tous types de patients</t>
  </si>
  <si>
    <t>NORMANDIE</t>
  </si>
  <si>
    <t>idomed</t>
  </si>
  <si>
    <t>Patient à son domicile, en Ehpad, ou en pharmacie_x000D_
Patient accompagné d'un professionnel de santé (par ex infirmier à domicile) ou non accompagné</t>
  </si>
  <si>
    <t>France entière (incluant DOM-TOM)</t>
  </si>
  <si>
    <t>www.idomed.fr</t>
  </si>
  <si>
    <t>URPS ML NOUVELLE AQUITAINE - AVIS2SANTE</t>
  </si>
  <si>
    <t>MonMedecin.org</t>
  </si>
  <si>
    <t>NOUVELLE AQUITAINE</t>
  </si>
  <si>
    <t xml:space="preserve">Les professionnels de santé utilisant notre solution sont des médecins libéraux (généralistes et spécialistes) , ainsi que des médecins travaillant en établissement (ex: centres de santé)._x000D_
Les établissements de santé de type EHPAD sont aussi utilisateurs de notre solution qui leur permet de réduire le recours aux urgences grâce à un accès à des ressources médicales partagées et disponibles en téléconsultation._x000D_
</t>
  </si>
  <si>
    <t>Il s’agit d’une plateforme SaaS disponible sur tout le territoire Français (Métropole et Outre-Mer).</t>
  </si>
  <si>
    <t>Il s'agit d'une solution Web RTC : Twilio (cryptée de bout en bout).</t>
  </si>
  <si>
    <t xml:space="preserve">Le logiciel permet au professionnel de santé téléconsultant de partager des documents médicaux avec son patient, dont les documents de prescriptions (ordonnances médicamenteuses et non-médicamenteuses , certificats, …) ainsi que des comptes-rendus de téléconsultation._x000D_
</t>
  </si>
  <si>
    <t xml:space="preserve">Il est possible pour un patient “d’uploader” des documents afin de les partager avec un praticien. Ils seront disponibles en téléchargement dans l’espace sécurisé du patient._x000D_
</t>
  </si>
  <si>
    <t>N/A car le service est ouvert en 24/7 sans prise de rendez-vous (soins non programmés)</t>
  </si>
  <si>
    <t xml:space="preserve">Le service est habituellement financé par les complémentaires santé (nous avons près de 25 millions de bénéficiaires de notre service de téléconsultation en 24/7) sans reste à charge pour le patient._x000D_
Nos partenaires complémentaires santé sont (liste non-exhaustive) : Harmonie Mutuelle, MGEN, MNT, Allianz, La Mutuelle Générale, IRCEM, IMA, MAAF, MACIF, Gras Savoye, Mare Gaillard, RMA, la GMF, CNP Lyfe._x000D_
_x000D_
Cependant, si la condition de territorialité pour la prise en charge de la téléconsultation par la Sécurité Sociale était levée dans le cadre de l’épidémie Covid19, le service MesDocteurs de téléconsultation en 24/7 pourrait être ouvert à tous nos concitoyens avec flux RO et RC intégrant une télétransmission SESAM sans Vitale (cf. point 1-8)_x000D_
</t>
  </si>
  <si>
    <t>Pour l’instant non mais intégration possible sous quelques jours d’une prise en charge des flux RO et RC et la télétransmission SESAM sans Vitale (si la condition de la territorialité était levée par le gouvernement dans le cadre de la prise en charge de l’épidémie Covid19) (cf. point 1-7).</t>
  </si>
  <si>
    <t>Nous respectons toutes les règles et indications du RGPD. Cela est assuré et vérifié par notre DPO.</t>
  </si>
  <si>
    <t>Notre hébergement se fait chez l'hébergeur Asplenium, certifié HDS.</t>
  </si>
  <si>
    <t xml:space="preserve">Notre solution inclue un archivage et historisation sur nos serveurs certifiés HDS._x000D_
</t>
  </si>
  <si>
    <t>Les flux audio et vidéo sont cryptés de bout en bout par la solution Twilio.</t>
  </si>
  <si>
    <t>L'identification se fait grâce à un code de confirmation transmis par SMS.</t>
  </si>
  <si>
    <t>Au moment de l'inscription, il y a une vérification obligatoire et indispensable des différents droits et références du professionnel de santé : RPPS, ADELI, etc._x000D_
Il y a ensuite une vérification annuelle qui est réalisée.</t>
  </si>
  <si>
    <t>Il y a obligatoirement envoi d’un code de confirmation par SMS pour la double authentification avant signature électronique afin de confirmer l’ordonnance ou le certificat.</t>
  </si>
  <si>
    <t>Groupement d'intérêt public MiPih</t>
  </si>
  <si>
    <t>Medicam</t>
  </si>
  <si>
    <t>La téléconsultation étant à l'initiative du professionnel de santé, tous les types de patients sont susceptibles d'utiliser le logiciel, celui-ci ne nécessitant de compte patient pour se connecter à l'application</t>
  </si>
  <si>
    <t>Co-construit avec la médecine libérale d’Occitanie , et sur la base des besoins exprimés par les médecins, la téléconsultation est un acte qui est uniquement à l’initiative du médecin, seul à juger de la pertinence d’un acte en téléconsultation</t>
  </si>
  <si>
    <t>L’outil a été co-construit avec la médecine Libérale qui a souhaité mettre en place un outil remplaçant le colloque singulier Médecin/Patient :les professionnels de santé ont sur leur poste de travail les outils nécessaires à la production de feuilles de soins électroniques, notamment via leur Logiciel de Gestion de Cabinet.</t>
  </si>
  <si>
    <t>https://medicam.mipih.fr/docteur/login</t>
  </si>
  <si>
    <t>TESSAN</t>
  </si>
  <si>
    <t>TESSAN - CABINE DE TELECONSULTATIONS</t>
  </si>
  <si>
    <t>Patients allant chez son pharmacien de proximité</t>
  </si>
  <si>
    <t>Ile de France, PACA, Normandie, Bretagne, Pays de Loire, Haute-Normandie, Picardie, Auvergne, Rhône-Alpes, Languedoc-Rousillon, Midi-Pyrénée, Auvergne</t>
  </si>
  <si>
    <t>Téléconsultations sans rendez-vous de 9h30 à 19h</t>
  </si>
  <si>
    <t>Nos médecins téléconsultants sont salariés de nos centres de santé</t>
  </si>
  <si>
    <t>contact@tessan.io</t>
  </si>
  <si>
    <t>TIXEO</t>
  </si>
  <si>
    <t xml:space="preserve">Patient à son domicile, patient en établissements de santé, en EHPAD, en établissements pénitentiaires_x000D_
</t>
  </si>
  <si>
    <t>Solution de visioconférence sécurisée Haute résolution</t>
  </si>
  <si>
    <t xml:space="preserve"> La solution permet le transfert de fichiers chiffré de bout-en-bout du professionnel de santé vers le patient</t>
  </si>
  <si>
    <t>La solution permet le transfert de fichiers chiffré de bout-en-bout du patient vers le professionnel de santé</t>
  </si>
  <si>
    <t>Registre disponible sur demande</t>
  </si>
  <si>
    <t>Sujet de la consultation, date, nom des patients</t>
  </si>
  <si>
    <t>Sécurisation de l’échange interpersonnel (voix ou vidéo) :_x000D_
Le chiffrement de lien (du client au serveur) est effectué en TLS. Le chiffrement de bout en bout (de client à client) des flux audio et vidéo est effectué en AES 256, avec un échange de clés Diffie-Hellman. Toutes les transmissions utilisant les solutions Tixeo sont garanties à un niveau de sécurité optimal._x000D_
La technologie Française Tixeo est certifiée CSPN et qualifiée par l’Agence nationale de la sécurité des systèmes d’information (ANSSI)._x000D_
Certification : https://www.ssi.gouv.fr/entreprise/certification_cspn/tixeoserver-version-11-5-2-0/_x000D_
Qualification : https://www.ssi.gouv.fr/uploads/2017_1606_np.pdf</t>
  </si>
  <si>
    <t>Sécurisation de l’échange de données :_x000D_
Le chiffrement de lien (du client au serveur) est effectué en TLS. Le chiffrement de bout en bout (de client à client) des data est effectué en AES 256, avec un échange de clés Diffie-Hellman. Toutes les transmissions utilisant les solutions Tixeo sont garanties à un niveau de sécurité optimal._x000D_
La technologie Française Tixeo est certifiée CSPN et qualifiée par l’Agence nationale de la sécurité des systèmes d’information (ANSSI)._x000D_
Certification : https://www.ssi.gouv.fr/entreprise/certification_cspn/tixeoserver-version-11-5-2-0/_x000D_
Qualification : https://www.ssi.gouv.fr/uploads/2017_1606_np.pdf</t>
  </si>
  <si>
    <t>https://www.tixeo.com/        +33 (0) 467 750 431       contact@tixeo.com</t>
  </si>
  <si>
    <t>contact@sib.fr</t>
  </si>
  <si>
    <t>SIB</t>
  </si>
  <si>
    <t>TELIM</t>
  </si>
  <si>
    <t>Le service concerne uniquement les établissements de santé, EHPAD, ou encore établissements pénitentiaires._x000D_
Il ne permet pas le suivi du patient à domicile et ne concerne pas le professionnel de santé en exercice libéral (médecin généraliste ou spécialiste)</t>
  </si>
  <si>
    <t>Territoire national, avec un déploiement spécifique de certaines fonctionnalités dans les Hauts de France</t>
  </si>
  <si>
    <t>Les patients sont identifiés grâce à 4 traits d'identité (absence du lieu de naissance)._x000D_
L'identification à deux facteurs n'est possible que pour certains usages.</t>
  </si>
  <si>
    <t>L'identification à deux facteurs n'est possible que pour certains usages.</t>
  </si>
  <si>
    <t>ROFIM</t>
  </si>
  <si>
    <t xml:space="preserve">Patient à son domicile, patient en établissement de santé , en EHPAD, en établissement pénitentiaires et autres </t>
  </si>
  <si>
    <t xml:space="preserve">toutes les régions de France </t>
  </si>
  <si>
    <t xml:space="preserve">pay pal pro </t>
  </si>
  <si>
    <t xml:space="preserve">authentification forte (code unique à 6 chiffres envoyé par SMS ) en doublon du mot de passe pour s'assurer de l'identité de l'utilisateur </t>
  </si>
  <si>
    <t xml:space="preserve">www.rofim.doctor </t>
  </si>
  <si>
    <t>PandaLab</t>
  </si>
  <si>
    <t>Aucune restriction : tous types de patients, tous types d'établissements</t>
  </si>
  <si>
    <t>Toutes les régions de France/DOM-TOM + Suisse + Belgique_x000D_
Pas de limitation géographique : exemple communauté francophone en Italie</t>
  </si>
  <si>
    <t>La solution peut aussi être utilisée entre professionnels de santé._x000D_
Il est également possible de proposer des consultations multi-disciplinaires avec le patient (par ex médecin traitant, médecins spécialistes, infirmiers,...) et ce dans autant de lieux différents que les personnes se trouvent</t>
  </si>
  <si>
    <t>soit sur l'espace sécurisé de Pandalab soit sur le DPI de l'établissement lorsque l'interfaçage est réalisé._x000D_
Un appel contextuel est possible depuis n'importe quel logiciel métier qui souhaiterait intégrer la solution PandaLab</t>
  </si>
  <si>
    <t xml:space="preserve">Sur l'espace sécurisé Pandalab. Ces documents pourront être interfacés avec le DPI de l'établissement afin d'être conservés. </t>
  </si>
  <si>
    <t>Solution de paiement en cours de finalisation</t>
  </si>
  <si>
    <t>Agrément HADS avec OVH</t>
  </si>
  <si>
    <t xml:space="preserve">un rapport d'émission est fourni au professionnel de santé après chaque consultation et est enregistré automatiquement au DPI si l'établissement est interfacé avec Pandalab </t>
  </si>
  <si>
    <t xml:space="preserve">De plus, si Pandalab est interfacé avec le DPI de l'hôpital, l'identito-vigilance du patient est automatiquement assurée. </t>
  </si>
  <si>
    <t>contact@pandalab.fr ; 01 84 25 79 21</t>
  </si>
  <si>
    <t>ALRENA TECHNOLOGIES</t>
  </si>
  <si>
    <t>SMARTMEDICASE</t>
  </si>
  <si>
    <t>Tout patient en dehors d'une structure hospitalière (Patient à son domicile, patient en établissements de santé, en EHPAD, en établissements pénitentiaires...)</t>
  </si>
  <si>
    <t>Notre solution est disponible partout en France. Notre logiciel d'exploitation peut être installé à distance sur tout PC compatible dernière génération (notre solution propose une partie hardware et une partie software)</t>
  </si>
  <si>
    <t xml:space="preserve">SmartMedicase est une valise connectée. Elle recrée automatiquement un réseau Wifi où qu’elle se trouve, pour assurer une mise en relation audio et vidéo, en temps réel, entre un intervenant médical sur le terrain (infirmier, ambulancier, pompier...) et un médecin urgentiste, généraliste ou spécialiste situé à distance._x000D_
Les données audio, vidéo et data sont transportées, du chevet du patient, où qu'il se trouve (la solution couvre 98% du territoire), vers un médecin distant, où qu'il se trouve. _x000D_
La solution s'appuie sur une partie hardware fonctionnant sur un réseau propriétaire._x000D_
</t>
  </si>
  <si>
    <t>Notre solution permet la transmission des informations médicales relevées par des périphériques médicaux externes manipulées exclusivement par des professionnels de santé, sous le contrôle d'un médecin distant._x000D_
Elle est interopérable avec des solutions externes communicantes permettant au professionnel de santé téléconsultant de partager des documents médicaux avec son patient, dont les documents de prescriptions</t>
  </si>
  <si>
    <t>Notre solution permet la transmission des informations médicales relevées par des périphériques médicaux externes manipulés exclusivement par des professionnels de santé, sous le contrôle d'un médecin distant. Le patient ne peut pas, seul, partager avec le professionnel de santé téléconsultant des documents médicaux._x000D_
Notre solution est interopérable avec des solutions externes communicantes proposant la prise de rendez-vous avec un professionnel de santé téléconsultant, sur la base d’un agenda de disponibilités géré par le professionnel de santé. (exemple : interoperabilité avec le DMP)</t>
  </si>
  <si>
    <t>Notre solution est interopérable avec des solutions externes communicantes proposant la prise de rendez-vous avec un professionnel de santé téléconsultant, sur la base d’un agenda de disponibilités géré par le professionnel de santé. (exemple : interoperabilité avec le DMP)</t>
  </si>
  <si>
    <t>Notre solution est interopérable avec des solutions externes communicantes permettant au patient de régler son acte de téléconsultation</t>
  </si>
  <si>
    <t>Notre solution est interopérable avec des solutions externes communicantes permettant de télétransmettre des feuilles de soin électroniques à l’assurance maladie</t>
  </si>
  <si>
    <t>Notre solution de transmission numérique n'est pas une solution de stockage. Pour autant, elle est 100% sécurisée :_x000D_
1. Alrena ne stocke pas les données, elles appartiennent au client utilisateur_x000D_
2. Transfert des données à  l’intérieur d’un VPN_x000D_
3. Cryptage du flux de données médicales confidentielles généré_x000D_
4. Transit des données par un serveur ultra sécurisé installé dans un data center français, agréé par les Ministères de la Santé et de l’Intérieur_x000D_
5. Accès aux enregistrements soumis à plusieurs niveaux d’autorisation, suivant la déontologie médicale._x000D_
Nous sommes compatibles avec les logiciels de régulation SAMU.</t>
  </si>
  <si>
    <t>Transit des données par un serveur ultra sécurisé installé dans un data center français, agréé par les Ministères de la Santé et de l’Intérieur (Equinix)</t>
  </si>
  <si>
    <t>Notre solution est interopérable avec des solutions externes communicantes permettant de tracer l’historique des actes de téléconsultation ou de télésoin réalisés par les professionnels de santé et les patients.</t>
  </si>
  <si>
    <t>L'identification électronique est obligatoire sur le logiciel d'exploitation audio et vidéo.</t>
  </si>
  <si>
    <t>Notre solution est interopérable avec des solutions externes communicantes permettant une vérification du droit d’exercer du professionnel de santé au sein des répertoires d'identités professionnelles de référence</t>
  </si>
  <si>
    <t>L'identification électronique est obligatoire sur le logiciel d'exploitation audio et vidéo. Pour les solutions externes communicantes interopérées, cela dépend de leurs applications</t>
  </si>
  <si>
    <t>contact@alrena.net</t>
  </si>
  <si>
    <t>Synoris</t>
  </si>
  <si>
    <t>Thess télésuivi</t>
  </si>
  <si>
    <t>Patient à domicile, en EHPAD et en établissements pénitentiaires</t>
  </si>
  <si>
    <t>Echange de documents selon protocole interopérabilité et sécurisé au sein d'un DMP partagé  et ordonnée, interopérabilité identités patients et interopérabilité des résultats de biologie structuré (avec les laboratoires de biologie du territoire ayant adhérés à la solution) - Nous sommes nativement interopérables avec tout les laboratoires de biologie du groupe Inovie (20% des laboratoires de biologie privée Français). Pour les autres laboratoires cela nécessite une pré-étude de compatibilité avec notre protocole.</t>
  </si>
  <si>
    <t>Echange des résultats de biologie automatique en données structurées et en temps réel. Les autres documents sont échangé via le DMP partagé par les professionnels de santé du réseau de prise en charge du patient.</t>
  </si>
  <si>
    <t>Logiciel de prise de rdv spécifique à la solution, interfaçable avec le logiciel de rdv de l'établissement de santé ou du professionnel de santé</t>
  </si>
  <si>
    <t>rsicard@sy-noris.fr</t>
  </si>
  <si>
    <t>Nova Solutions</t>
  </si>
  <si>
    <t>Kwalys</t>
  </si>
  <si>
    <t>toutes les cibles</t>
  </si>
  <si>
    <t>toutes les régions</t>
  </si>
  <si>
    <t>Interopérable avec toute solution via APIREST</t>
  </si>
  <si>
    <t>Possibilité d'uploader tout format de document: pfd, image _x000D_
Paramétrage simple de cette fonction.</t>
  </si>
  <si>
    <t xml:space="preserve">Parmétrage simple de cette fonctionnalité._x000D_
</t>
  </si>
  <si>
    <t>Paramétrage simple de cette fonctionnalité</t>
  </si>
  <si>
    <t xml:space="preserve">Le logiciel est conforme au RGPD: aucune donnée n'est stocké. Par ailleurs nous pouvons pseudonymiser ou anonymiser les données. </t>
  </si>
  <si>
    <t xml:space="preserve">En cas d'installation de la solution pour des clients exigeants l'Hébergement de Données de Santé, nous avons un espace certifié prévu. </t>
  </si>
  <si>
    <t>Chiffrement TLS inclus?</t>
  </si>
  <si>
    <t>Natif dans la solution.</t>
  </si>
  <si>
    <t>Déjà intégrée pour 1 client, cette fonctionnalité est facilement incrémentable.</t>
  </si>
  <si>
    <t xml:space="preserve">Notre solution a nativement une authentification OTP. </t>
  </si>
  <si>
    <t>www.kwalys.com/coronavirus    katya@kwalys.com    01 30 71 41 99</t>
  </si>
  <si>
    <t>FORECOMM - version HDS portée par Orange Business Services</t>
  </si>
  <si>
    <t>BLUEFILES</t>
  </si>
  <si>
    <t>France, territoire national y compris DROM COM</t>
  </si>
  <si>
    <t>La version certifiée HDS de BlueFiles est fournie par Orange Business Service sur sa plateforme HDS.</t>
  </si>
  <si>
    <t xml:space="preserve">TLS_x000D_
Chiffrement de bout en bout (AES/RSA)_x000D_
</t>
  </si>
  <si>
    <t xml:space="preserve">En complément d'un login/mot de passe, il peut y avoir soit un mot de passe supplémentaire envoyé par l'emetteur via le canal de son choix, soit un code à usage unique (OTP) configuré par chaque utilisateur sur son compte. </t>
  </si>
  <si>
    <t>florian.jacquot@mybluefiles.com</t>
  </si>
  <si>
    <t>HEALPHI</t>
  </si>
  <si>
    <t>Patients à son domicile, patients en EHPAD, en établissements pénitentiaires, en cabinets de téléconsultation, et tout type de patient qui nécessite un avis médical.</t>
  </si>
  <si>
    <t>Le logiciel est disponible sur toute la France.</t>
  </si>
  <si>
    <t>Le logiciel intègre bien évidemment des fonctionnalités de visiotransmission.</t>
  </si>
  <si>
    <t>www.healphi.fr/logiciel ; tarik.mouamenia@healphi.com ; 06 46 07 16 70 ; jean-sebastien.gras@healphi.com ; 06 67 31 75 42</t>
  </si>
  <si>
    <t>AGFA HEALTHCARE</t>
  </si>
  <si>
    <t>ENGAGE FOR ME - COVID 19</t>
  </si>
  <si>
    <t>Patient quelque soit sa situation géographique.</t>
  </si>
  <si>
    <t>France entière, en mode SaaS</t>
  </si>
  <si>
    <t>Sous réserve que les documents soient probablement scannés ou importés dans le portail</t>
  </si>
  <si>
    <t>En mode SAAS chez PVH</t>
  </si>
  <si>
    <t>OTP</t>
  </si>
  <si>
    <t>Oui par OTP</t>
  </si>
  <si>
    <t>christian.gourdin@agfa.com</t>
  </si>
  <si>
    <t>MEDAVIZ</t>
  </si>
  <si>
    <t>Medaviz</t>
  </si>
  <si>
    <t>Patient à son domicile</t>
  </si>
  <si>
    <t>Medaviz est centré sur le médecin : c'est lui qui pose les rdv en téléconsultation avec son patient. L'objectif : éviter la pose de rdv non éligibles à un échange à distance.</t>
  </si>
  <si>
    <t>Notre outil permet cependant au médecin de transmettre au patient une feuille de soins, qu'il imprime et renvoie à la CPAM</t>
  </si>
  <si>
    <t>www.medaviz.com</t>
  </si>
  <si>
    <t>AEGLE</t>
  </si>
  <si>
    <t>AMI - AmiCare</t>
  </si>
  <si>
    <t>Etablissements de santé publics et privés,_x000D_
Professionnels libéraux_x000D_
EHPAD,…</t>
  </si>
  <si>
    <t xml:space="preserve">Logiciel disponible sur tout le territoire français, métropole et dom-tom..._x000D_
</t>
  </si>
  <si>
    <t>Le logiciel AmiCare propose une fonctionnalité de messagerie instantanée sécurisée entre le professionnel de santé et le patient, qui permet la vidéotransmission, l'envoi de messages texte, documents, images...</t>
  </si>
  <si>
    <t>Le patient peut envoyer des documents/images au(x) professionnels de santé</t>
  </si>
  <si>
    <t>Le portail AmiCare, offre une fonctionnalité de prise de rendez-vous avec un professionnel de santé, à partir d'un agenda de disponibilités géré par le praticien depuis son espace dédié AmiCare. _x000D_
_x000D_
Cette fonctionnalité de prise de rendez-vous est référencée par le GCS UniHA.</t>
  </si>
  <si>
    <t xml:space="preserve">Oui, la solution AmiCare est hébergée sur l'hébergeur agréé HDS Asplenium_x000D_
www.itsgroup.com/fr/asplenium_x000D_
</t>
  </si>
  <si>
    <t xml:space="preserve">L'historique des actes est tracé. </t>
  </si>
  <si>
    <t>+ identification des patients avec leur adresse mail, numéro de téléphone mobile.</t>
  </si>
  <si>
    <t xml:space="preserve">Les comptes médecins sont paramétrés dans le logiciel par l'établissement de santé auquel ils appartiennent. </t>
  </si>
  <si>
    <t>f.marguet@aegle.fr  / 01.34.20.25.00</t>
  </si>
  <si>
    <t>pascal.joly@apizee.com</t>
  </si>
  <si>
    <t>APIZEE</t>
  </si>
  <si>
    <t>Izeeconf santé</t>
  </si>
  <si>
    <t>Patient à son domicile, patient en établissements de santé, en EHPAD, tous les patients.</t>
  </si>
  <si>
    <t>France entière + TOM + DOM</t>
  </si>
  <si>
    <t>Solution sans installation d'application, interopérable avec tout type de tablettes, PC, Mac, Smartphones. En HDS.</t>
  </si>
  <si>
    <t>Historisation des téléconsultations dans un historique accessible par les professionnels de santé.</t>
  </si>
  <si>
    <t>SRTP</t>
  </si>
  <si>
    <t>DTLS / TLS</t>
  </si>
  <si>
    <t>GRADeS GCS e-Santé Bretagne / ApiZee</t>
  </si>
  <si>
    <t>e-KerMed</t>
  </si>
  <si>
    <t>Patient à son domicile, patient en établissements de santé, en EHPAD, tous les patients</t>
  </si>
  <si>
    <t>Bretagne</t>
  </si>
  <si>
    <t>Solution sans installation d'application, interopérable avec tout type de media (tablettes, PC, Mac, Smartphones, ...)</t>
  </si>
  <si>
    <t>Partage d'écran pendant la téléconsultation</t>
  </si>
  <si>
    <t>Conforme à la norme PCI DSS</t>
  </si>
  <si>
    <t>Hébergé chez OVH en HDS</t>
  </si>
  <si>
    <t>Chiffrement par SRTP</t>
  </si>
  <si>
    <t>Chiffrement par TLS, DTLS</t>
  </si>
  <si>
    <t>https://www.e-kermed.bzh/</t>
  </si>
  <si>
    <t>SAFESANTE</t>
  </si>
  <si>
    <t>SafeSanté</t>
  </si>
  <si>
    <t>Patient en EHPAD, établissement de santé, patient à domicile</t>
  </si>
  <si>
    <t>Compatible avec tous les logiciels médicaux</t>
  </si>
  <si>
    <t>Tous les logiciels médicaux</t>
  </si>
  <si>
    <t>0170614885</t>
  </si>
  <si>
    <t>Note sur
11 - voix - données</t>
  </si>
  <si>
    <t>SI tout</t>
  </si>
  <si>
    <t>Sinon SI pas de secu des flux</t>
  </si>
  <si>
    <t>Sinon SI pas de secu des données</t>
  </si>
  <si>
    <t>Réponse finale</t>
  </si>
  <si>
    <t>SI 2 NA</t>
  </si>
  <si>
    <t>Territoire redressé (ne pas insérer dans le pdf)</t>
  </si>
  <si>
    <t>France métropolitaine</t>
  </si>
  <si>
    <t>Auvergne-Rhône-Alpes ; Bouches du Rhône ; Grand Est ; Hauts-de-France ; Ile-de-France ; Nouvelle-Aquitaine ; Occitanie ; Provence-Alpes-Côte d'Azur ; Guadeloupe ; La Réunion</t>
  </si>
  <si>
    <t>Nouvelle Aquitaine</t>
  </si>
  <si>
    <t>Grand Est</t>
  </si>
  <si>
    <t>Ile-de-France ; Normandie ; Nouvelle-Aquitaine ; Occitanie ; Provence-Alpes-Côte d'Azur</t>
  </si>
  <si>
    <t>Provence-Alpes-Côte d'Azur</t>
  </si>
  <si>
    <t>Auvergne-Rhône-Alpes ; Bretagne ; Hauts-de-France ; Ile-de-France ; Normandie ; Occitanie ; Pays de la Loire ; Provence-Alpes-Côte d'Azur</t>
  </si>
  <si>
    <t>Grand Est ; Ile de France ; Nouvelle-Aquitaine ; Occitanie ; Pays de la Loire.</t>
  </si>
  <si>
    <t xml:space="preserve">Ile-de-France </t>
  </si>
  <si>
    <t>Sécurité de la solution /10</t>
  </si>
  <si>
    <t>* Donnée non renseignée</t>
  </si>
  <si>
    <t>Vidéo-transmission</t>
  </si>
  <si>
    <t>*</t>
  </si>
  <si>
    <t>e-ophtalmo</t>
  </si>
  <si>
    <t>https://www.e-ophtalmo.com/</t>
  </si>
  <si>
    <t>TeleMedica</t>
  </si>
  <si>
    <t>Tous</t>
  </si>
  <si>
    <t xml:space="preserve">www.hopimedical.com </t>
  </si>
  <si>
    <t>contact@maquestionmedicale.fr</t>
  </si>
  <si>
    <t>SAS MaQuestionMedicale</t>
  </si>
  <si>
    <t>MaQuestionMedicale.fr</t>
  </si>
  <si>
    <t>Tout patient, au domicile, en officine, en EHPAD, ou autre.</t>
  </si>
  <si>
    <t>Tout le territoire national, DOM TOM inclus.</t>
  </si>
  <si>
    <t>MaQuestionMedicale gère en ligne la transmission de documents de manière hautement sécurisée, SSL 256 bits avec double encryption MD5.</t>
  </si>
  <si>
    <t>Le logiciel est prévu pour se passer des limites rigides d'un agenda.</t>
  </si>
  <si>
    <t>Sherlocks LCL 3DSecure</t>
  </si>
  <si>
    <t>Module pyxvital en Avril 2020.</t>
  </si>
  <si>
    <t>AWS hébergeur de données de santé certifié ASIP.</t>
  </si>
  <si>
    <t>jerome@anamnese.me</t>
  </si>
  <si>
    <t>ANAMNESE</t>
  </si>
  <si>
    <t>dépistage - télésuivi - télésurveillance covid19</t>
  </si>
  <si>
    <t>Patient à son domicile, patient en EHPAD, établissement pénitentiaire , permet de gérer a distance 3 clusters de patient : dépistage / suspecté à suivre / malade à surveiller, en combinant un interrogatoire personnalisé et une visio en directe Patient médecin, ou via l'intermédiaire d'une infirmière.</t>
  </si>
  <si>
    <t>Toutes les régions de France</t>
  </si>
  <si>
    <t>Notre solution s'appuie sur le protocole WebRTC, sécurisé par HTTPS, et utilise des serveurs de type TURN/STUN pour pouvoir être utilisé derrière les Firewall d’hôpitaux. Notre solution est déjà utilisé entre l’hôtel dieu du Creusot (Groupe SOS ) et des EHPAD à proximité pour faciliter les échanges EHPAD - Médecine de Ville - Spécialiste Gériatre de l'hôpital.</t>
  </si>
  <si>
    <t>Les documents sont hébergés sur notre solution HDS (OVH). Le partage consiste à ce que le patient soit informé qu'un document est mis à disposition sur notre plateforme. Il doit alors s'authentifier pour y accéder.</t>
  </si>
  <si>
    <t xml:space="preserve">Le patient peut charger un document au sein de son compte patient, ou en répondant à un questionnaire soumis par le médecin. Le document est hébergé sur notre serveur HDS, et le professionnel de santé destinataire peut accéder au document après s'être authentifié. </t>
  </si>
  <si>
    <t xml:space="preserve">Le patient accède aux créneaux disponibles définis par chaque professionnel de santé._x000D_
Selon les règles définis par le professionnel de sante, le RDV est _x000D_
- soit pour une téléconsultation , soit pour une consultation physique, _x000D_
- soit avec acceptation automatique, soit après acceptation par le professionnel de santé, _x000D_
- soit pour une professionnel de santé individuel, soit pour toute personne d'un service._x000D_
Le patient peut demander un RDV selon les disponibilités affichées pour un professionnel de santé sur notre site internet. Le professionnel de santé recoit alors une notification, et soit le RDV était pour un service, alors n'importe  </t>
  </si>
  <si>
    <t>la fonctionnalité doit être développée pour juillet 2020</t>
  </si>
  <si>
    <t>La fonctionnalité doit être développée pour juin 2020. ANAMNESE répond d'ailleurs à un appel à projet de SESAME VITALE dans ce sens.</t>
  </si>
  <si>
    <t>Le patient est informé de la destination de ses données, (yc cookies), et peut s'y opposer ou demander la suppression.</t>
  </si>
  <si>
    <t>ANAMNESE est hébergé chez OVH</t>
  </si>
  <si>
    <t>les flux sont en HTTPS entre les deux navigateurs (patient / professionnel de santé)</t>
  </si>
  <si>
    <t>TLS 1.2</t>
  </si>
  <si>
    <t>Notre processus d'onboarding des médecins se fait après vérification du code RPPS ou ADELI</t>
  </si>
  <si>
    <t xml:space="preserve">nous allons mettre en place le login par e-CPS._x000D_
ANAMNESE ayant remporté le prix GALIEN fin 2019, nous avons gagné un accompagnement par l'ANS, qui va nous servir à mettre en place ces fonctionnalités </t>
  </si>
  <si>
    <t>SIKIWIS</t>
  </si>
  <si>
    <t>DIGITALIZR</t>
  </si>
  <si>
    <t>Patient à son domicile, patient en établissements de santé, en EPHAD</t>
  </si>
  <si>
    <t>La solution permet au patient de saisir des données de santé sur des rythmes pré-définis et d'obtenir un retour avac graphiques d'indication d'évolution de la situation et indication de zones de risque. Cette technologie est employée par l'INSEP (ministère des sports) pour le suivi de la performance des athlètes dans une vingtaine d'équipes olympiques</t>
  </si>
  <si>
    <t>Le patient dispose d'un compte lui permettant d'accéder aux documents à son attention._x000D_
Une approache "onboarding" permet de créer et administrer des workflows paramétrables pour suivre différentes étapes de prise en charge d'un patient, celui-ci dispose d'un accès dématérialisé qui lui permet de suivre en self-service chaque étape de sa prise en charge : transmission de documents, saisie de rapports, prise de rendez-vous, signature de documents contractuels, etc. A l'issue de la phase d'nboarding il dispose d'un guichet interactif dématérialisé en web et sur application smartphone</t>
  </si>
  <si>
    <t>Voir ci-dessus</t>
  </si>
  <si>
    <t>Non toutefois nous pouvons positionner une instance de la solution chez un hébergeur certifié HDS en 24 heures</t>
  </si>
  <si>
    <t>Double authentification login mot de passe et saisie de code transmis par sms</t>
  </si>
  <si>
    <t>http://sikiwis.com</t>
  </si>
  <si>
    <t>libheros</t>
  </si>
  <si>
    <t>GRAND EST</t>
  </si>
  <si>
    <t>0671641471</t>
  </si>
  <si>
    <t>SAS PsyLib</t>
  </si>
  <si>
    <t>psylib.fr</t>
  </si>
  <si>
    <t>tous patients à domicile ayant un ordinateur avec une webcam, ou accompagnée par une personne équipée, comme dans les Ehpad, possibilité de réaliser des expertises psychiatriques en établissement judiciaire ou pénitentiaire, aide aux infirmiers à domicile, accompagnement psychothérapique.</t>
  </si>
  <si>
    <t>L'ensemble du territoire national et DOM TOM</t>
  </si>
  <si>
    <t>Site internet hébergé chez un hébergeur agréé données de santé (Coreye)</t>
  </si>
  <si>
    <t xml:space="preserve">Messagerie sécurisée permettant le partage sécurisé de données vers le patient (ou le médecin coordinateur de l'Ehpad) </t>
  </si>
  <si>
    <t>Le patient (ou le médecin coordinateur de l'Ehpad) peut également adressé un bilan ou un compte rendu par la même voie sécurisée</t>
  </si>
  <si>
    <t>Nous utilisons doctolib ou rdv traditionnels par téléphone ou par mail.</t>
  </si>
  <si>
    <t>Modalité de réglement intégré au site et également sécurisé via un système bancaire officiel (PayZn du crédit du Nord)</t>
  </si>
  <si>
    <t>Pas encore, on y travaille pour pouvoir utiliser la carte vitale en parallèle.</t>
  </si>
  <si>
    <t>Hébergeur agréé, documents réglementaires.</t>
  </si>
  <si>
    <t>Hébergé chez Coreye, société d’hébergement de données de santé agrée</t>
  </si>
  <si>
    <t>Sécurisation optimale</t>
  </si>
  <si>
    <t>idem</t>
  </si>
  <si>
    <t>Compris dans la page d’inscription</t>
  </si>
  <si>
    <t>Compris dans la page d'inscription</t>
  </si>
  <si>
    <t>réception d'un code confidentiel, en plus de l'identifiant et d'un mot de passe à 12 caractères dont majuscule, chiffres et signes</t>
  </si>
  <si>
    <t>joel.gailledreau@psylib.fr</t>
  </si>
  <si>
    <t>Olvid</t>
  </si>
  <si>
    <t>Olvid s'adresse à tous._x000D_
Olvid est en effet une messagerie instantanée totalement sécurisée par des moyens cryptographiques. _x000D_
Nous apportons la preuve mathématique de l'inviolabilité des communications, la sécurité ne reposant plus sur les serveurs qui sont tous structurellement vulnérables. Résultat : une application aussi facile d’usage que WhatsApp, sans fuites de données, qui ne collecte aucune donnée personnelle et dans laquelle l’usurpation d’identité est impossible._x000D_
Olvid est gratuite, à télécharger sur les stores et permet d'échanger du texte, des pièces jointes (quel que soit leur nature, format et  poids, vidéos inclues) et de créer des groupes de discussion. Des fonctionnalités payantes sont en cours de développement (appels téléphoniques et vidéo-conférences, version ordinateur, lien avec les annuaires des entreprises).</t>
  </si>
  <si>
    <t>L'application mobile Olvid est accessible, quel que soit le territoire.</t>
  </si>
  <si>
    <t>Les appels téléphoniques et vidéo-conférences sont en cours de développement. En revanche, vous pouvez d'ores et déjà transmettre des vidéos en pièces jointes.</t>
  </si>
  <si>
    <t>La technologie d’Olvid ne requiert aucune donnée personnelle pour fonctionner : aucun numéro de téléphone, mail, nom, prénom, adresse, date de naissance… Olvid ne demande pas d’accéder à vos contacts, à vos fichiers ou à quelque autre donnée qui vous appartient. C'est ainsi la seule messagerie du marché fonctionnant sans collecte de données personnelles.</t>
  </si>
  <si>
    <t>Le serveur ne joue aucun rôle dans la sécurité des communications, peu importe la localisation et la certification du serveur._x000D_
Pour la première fois, tout est absolument chiffré, données et métadonnées. Aucun tiers ne peut prendre connaissance des échanges sur Olvid, pas mêmes les concepteurs de la solution. La sécurité de vos communications ne repose désormais plus sur des serveurs qu’il suffirait de pirater mais uniquement sur des protocoles cryptographiques exécutés depuis  vos smartphones. Il ne vous est plus demandé de faire confiance à des serveurs que vous ne maîtrisez pas. Ceci permet d’éviter les fuites de données et l’espionnage par des tiers.</t>
  </si>
  <si>
    <t>Aucune trace laissée sur des serveurs.</t>
  </si>
  <si>
    <t>Le chiffrement de la voix et des vidéo-conférences sont en cours de développement.</t>
  </si>
  <si>
    <t>Olvid est conçue par des docteurs en cryptographie. _x000D_
Le réagencement de protocoles cryptographiques existants et la mise au point de nouveaux protocoles ont permis de dépasser les limites des solutions actuelles afin d’atteindre un niveau de sécurité inégalé sur le marché.</t>
  </si>
  <si>
    <t>Un des principaux problèmes dans le monde numérique est l’usurpation d’identité. Les mises en relation basées sur les numéros de téléphone sont de très mauvais identifiants qui peuvent être facilement usurpés. _x000D_
_x000D_
D’une manière plus générale, lorsque vous centralisez l’ensemble des utilisateurs dans un annuaire, vous prenez le risque qu’il puisse faire l’objet d’une attaque, et faire tomber ainsi toute la sécurité des communications._x000D_
_x000D_
Olvid a donc supprimé cette annuaire centralisé, et la sécurité repose désormais sur la confiance que les personnes se font entre elles, comme dans la vraie vie, sans passer par un serveur qui impose les mises en relation. _x000D_
_x000D_
Olvid vous permet ainsi de constituer et de maîtriser votre carnet de contacts, en vérifiant vous-mêmes l’identité de vos interlocuteurs. Pour cela, une fois téléchargé l’application et lancé des invitations à communiquer sur Olvid, il vous est simplement demandé d’échanger un code de 4 chiffres avec votre correspondant.</t>
  </si>
  <si>
    <t>https://www.olvid.io/fr/</t>
  </si>
  <si>
    <t>GRADES iesS (Innovation e-Santé Sud)</t>
  </si>
  <si>
    <t>ieSSTelemed</t>
  </si>
  <si>
    <t>Tous les patients _x000D_
- en visioconférence pour les patients sans assistance d'un professionnel de santé (médical ou paramédical) _x000D_
- grâce à la plateforme régionale de télémédecine pour tous les patients assistés d'un professionnel de santé _x000D_
- Un dr peut s'envoyer sa propre demande (ou nous l'adresser) de télémédecine pour tracer et faire une visio en invitant ces patients depuis le formulaire de demande</t>
  </si>
  <si>
    <t>PACA</t>
  </si>
  <si>
    <t>Utilisation APIZEE</t>
  </si>
  <si>
    <t xml:space="preserve">Pas possible via la messagerie sécurisée car les patients n'ont pas de compte. C'est néanmoins possible sur une messagerie simple. Une étude d'intégration de la ePrescrition est en cours. </t>
  </si>
  <si>
    <t>Mais dans un fonctionnement en mode dégradé et si besoin, les justifications du déclarant se font via l'intégration des PJ reçues par mail, par le médecin.</t>
  </si>
  <si>
    <t>Système de liste de travail avec affichage de la date de la dernière téléconsultation et décompte en nombre de jour</t>
  </si>
  <si>
    <t xml:space="preserve">Un export de l'activité peut être généré (travaux en cours pour le permettre) </t>
  </si>
  <si>
    <t>Non prévu</t>
  </si>
  <si>
    <t>Déclaration en cours par DPO du GRADES</t>
  </si>
  <si>
    <t>L'hébergeur est le MIPIH</t>
  </si>
  <si>
    <t>Traçabilité des logs de l'accès à  l'outil de visioconférence et traçabilité du questionnaire lié</t>
  </si>
  <si>
    <t>Pour les traits d'identités l'outil est par ailleurs connecté au SRIR PACA, Identification forte sur l'ENRS PACA (cependant si l'outil de telemedecine est utilisé depuis TercoVid alors il est connecté au SRIR)_x000D_
Contact direct du patient par le professionnel via l'outil de visioconférence (cf identification forte du professionnel)</t>
  </si>
  <si>
    <t xml:space="preserve">Compte lié au RPPS du professionnel </t>
  </si>
  <si>
    <t>Connection via couple id/mp ou carte cps</t>
  </si>
  <si>
    <t>https://sante-paca.fr/</t>
  </si>
  <si>
    <t>MEDVU</t>
  </si>
  <si>
    <t>Patient à son domicile, en établissement de santé, en EHPAD, établissements pénitentiaires</t>
  </si>
  <si>
    <t>La proximité est toujours favorisée mais toute la France peut utiliser la solution donc toutes les régions</t>
  </si>
  <si>
    <t>Téléconsultation + Téléassistance d'un médecin par infirmier, pharmacien ou médecin + Téléexpertise</t>
  </si>
  <si>
    <t>Prescriptions sécurisés ( ordonnances, courriers, certificat , Feuille de soins ) entre les professionnels ( médecin, infirmier )/ patients  et duplicata d'ordonnance à la pharmacie_x000D_
 + Echanges sécurisés de tous les types de fichiers textes photos vidéo entre le consultant et le consulté_x000D_
Interopérable avec toutes les solutions</t>
  </si>
  <si>
    <t>Tous les échanges sont possibles, sur tous les formats, de façon totalement sécurisé et dans les 2 sens</t>
  </si>
  <si>
    <t>-Agenda pour prise de rendez-vous présentiel / visio pour le patient et Agenda partagé pour le réseau du prof._x000D_
-Téléconsultations réservées à la patientèle + Téléconsultations accessibles hors patientèle ( tout public) _x000D_
-Téléconsultation sur rendez-vous ou téléconsultation ponctuelle déclenchée par le médecin _x000D_
-Téléconseil infirmier et pharmacien ( identique aux fonctionnalités des téléconsultations du médecin )_x000D_
-Téléassistance et téléexpertise au sein du réseau du professionnel ( médecin, pharmacien, infirmier )</t>
  </si>
  <si>
    <t>Système de banque en ligne sécurisé STRIPE</t>
  </si>
  <si>
    <t>Le professionnel utilise son système habituel pour les FSE_x000D_
Si nécessaire le professionnel peut envoyer une FSP automatique grâce à la solution</t>
  </si>
  <si>
    <t>Le RGPD est totalement respecté, y compris lors de la prise de rendez-vous qui se fait après ouverture du compte du patient</t>
  </si>
  <si>
    <t>HDS OVH healthcare</t>
  </si>
  <si>
    <t>L'intégralité des activités des 3 professionnels est tracée ( médecin, pharmacien et infirmier) dans des historiques_x000D_
Un certificat est établi en fin d'année</t>
  </si>
  <si>
    <t>Le système est propriétaire et totalement sécurisé pour la voix, la vidéo et les échanges de fichiers</t>
  </si>
  <si>
    <t>Les enregistrements des 3 professionnels se fait par CPS + validation des comptes par l'administration_x000D_
Seuls les médecins, pharmaciens et infirmiers français sont autorisés</t>
  </si>
  <si>
    <t>Code de validation à chaque ouverture de comptes de professionnels</t>
  </si>
  <si>
    <t>https://medvu.fr         https://pro.medvu.fr</t>
  </si>
  <si>
    <t>IZYCARDIO</t>
  </si>
  <si>
    <t>Prise de RV sur cardioparc.fr pour le patient</t>
  </si>
  <si>
    <t>La FSE doit être générée sur un logiciel tiers</t>
  </si>
  <si>
    <t>identification des personnes avec 6 traits: nom de naissance ; prénom ; date de naissance ;  sexe; E-mail; Numéro téléphone mobile</t>
  </si>
  <si>
    <t>Vérification manuelle de chaque professionnel de santé</t>
  </si>
  <si>
    <t>www.cardioparc.fr</t>
  </si>
  <si>
    <t>Cureety SAS</t>
  </si>
  <si>
    <t>Cureety</t>
  </si>
  <si>
    <t>Patient à son domicile ou en EHPAD si le patient a une adresse mail et a accès à internet, ayant une pathologie complexe nécessitant une prise en charge coordonnée entre la ville et l'hôpital. Démo de la solution https://www.youtube.com/watch?v=KTeJcxodYT4&amp;feature=youtu.be</t>
  </si>
  <si>
    <t>Auvergne-Rhône-Alpes_x000D_
Bourgogne-Franche-Comté_x000D_
Bretagne_x000D_
Centre-Val de Loire_x000D_
Corse_x000D_
Grand Est_x000D_
Hauts-de-France_x000D_
Île-de-France_x000D_
Normandie_x000D_
Nouvelle-Aquitaine_x000D_
Occitanie_x000D_
Pays de la Loire_x000D_
Provence-Alpes-Côte d'Azur_x000D_
Outre-mers</t>
  </si>
  <si>
    <t xml:space="preserve">Nous proposons le service de télé-consultation d'un partenaire pour les hospitaliers </t>
  </si>
  <si>
    <t>DX Care, Crossway, Dopasoin etc. Toute solution DPI qui peut recevoir un document PDF via un protocole HL7</t>
  </si>
  <si>
    <t>Voir la vidéo démo ci-après https://www.youtube.com/watch?v=KTeJcxodYT4&amp;feature=youtu.be</t>
  </si>
  <si>
    <t>Possible de le faire pour le patient via la plateforme de téléconsultation partenaire</t>
  </si>
  <si>
    <t>Notice d'information consulté par le patient lorsqu'il complète son inscription. Consentement sur les finalités d'usage de ses données via des cases à cocher (finalité de télémédecine, recherche en vie réelle avec catégorisation des études qui seront potentiellement réalisées demain à partir de ses données non directement identifiantes etc.)</t>
  </si>
  <si>
    <t>Notre solution est hébergée chez A2COM, hébergeur agréé HDS.</t>
  </si>
  <si>
    <t xml:space="preserve">pas d'échange de voix directement via notre plateforme / serveur </t>
  </si>
  <si>
    <t>https://www.cureety.com francois@cureety.com 06 60 23 50 07</t>
  </si>
  <si>
    <t>TECHNOSENS</t>
  </si>
  <si>
    <t>e-lio</t>
  </si>
  <si>
    <t>Patients âgés à domicile ou en institution (EHPAD, SSR, RSS,...)_x000D_
Le téléviseur se transforme en plateforme de services.</t>
  </si>
  <si>
    <t>Toutes les régions</t>
  </si>
  <si>
    <t>A confirmer selon l'usage souhaité. Nous avons démontré notre capacité à nous coupler lors du projet Terr-eSanté.</t>
  </si>
  <si>
    <t>Transmission possible au patient ou au membre référent de son entourage.</t>
  </si>
  <si>
    <t>Différents équipements de prise de mesure peuvent être connectés et transmettre alors directement leurs données au professionnel.</t>
  </si>
  <si>
    <t>L'identification est intimement lié à la box connectée au téléviseur du patient.</t>
  </si>
  <si>
    <t>Développement en cours.</t>
  </si>
  <si>
    <t>contact@technosens.fr - 04 76 230 240</t>
  </si>
  <si>
    <t>ACVEAL</t>
  </si>
  <si>
    <t>Ma Consultation Esthétique</t>
  </si>
  <si>
    <t>Patient à domicile</t>
  </si>
  <si>
    <t>France. L'ensemble du territoire</t>
  </si>
  <si>
    <t>Questionnaire spécialisé en fonction de la demande et photos (module aide à la prise de photos intégré)</t>
  </si>
  <si>
    <t xml:space="preserve">Patient identifié par nom, prénom, numéro de tel, adresse mail </t>
  </si>
  <si>
    <t>Vérification de l'identité par copie carte identité et numéro d'inscription à l'Ordre des Médecins</t>
  </si>
  <si>
    <t>www.maconsultationesthetique.com</t>
  </si>
  <si>
    <t>HELLOCONSULT</t>
  </si>
  <si>
    <t>tout type de patients</t>
  </si>
  <si>
    <t>Toutes zones</t>
  </si>
  <si>
    <t>haut niveau de sécurisation</t>
  </si>
  <si>
    <t>la télétransmission se fait via le logiciel du médecin</t>
  </si>
  <si>
    <t>données hébergées chez EURIS</t>
  </si>
  <si>
    <t>chiffrement TLS</t>
  </si>
  <si>
    <t>a l'inscription</t>
  </si>
  <si>
    <t>vérification manuelle</t>
  </si>
  <si>
    <t>www.helloconsult.com</t>
  </si>
  <si>
    <t>Assemblée / YCHAIN</t>
  </si>
  <si>
    <t>Assemblée</t>
  </si>
  <si>
    <t xml:space="preserve">- Patient à son domicile_x000D_
- Médecin pour contacter les patients _x000D_
- EHPAD pour le contact avec les médecins ou la famille_x000D_
- Établissements pénitentiaires_x000D_
- Téléconsultation possible pour tous, sans logiciel ou plateforme spécifique. Il ne suffit que d'un simple mail ou d'envoyer le lien pour permettre à tous de rejoindre. </t>
  </si>
  <si>
    <t xml:space="preserve">France entière et l'étranger </t>
  </si>
  <si>
    <t>Vos conférences audio et vidéo en un éclair _x000D_
Démarrez en quelques seconde une visio-conférence avec vos collaborateurs partout dans le monde sans installer de logiciel._x000D_
_x000D_
Des réunions vidéo jusqu'à 16 participants --&gt; Organisez facilement toutes vos réunions professionnelles en ligne avec Assemblée : pas de délai, une connexion rapide et sécurisée, et surtout aucun logiciel à installer pour communiquer._x000D_
Pas de connexion internet disponible ? Avec le service d’audioconférence Assemblée, rejoignez la réunion en ligne et restez au coeur des échanges via un simple numéro de téléphone.</t>
  </si>
  <si>
    <t>Sécurité renforcée (SSL 256 bits)</t>
  </si>
  <si>
    <t xml:space="preserve">Aucune double identification nécessaire, aucunes données sensibles n'est transférée ou présente. _x000D_
Le but de cet outil est de faciliter l'échange entre tous en visio ou en audio. </t>
  </si>
  <si>
    <t>joseph@assemblee.io</t>
  </si>
  <si>
    <t>Connected Care Solutions</t>
  </si>
  <si>
    <t>ETHEL</t>
  </si>
  <si>
    <t>Patient at home or nursing home. Professional can be anywhere</t>
  </si>
  <si>
    <t>Ethel is available currently in French</t>
  </si>
  <si>
    <t>We have encrypted, secure video calling from professionals to elderly user. In French language</t>
  </si>
  <si>
    <t xml:space="preserve">No patient cannot, but patients family can upload document </t>
  </si>
  <si>
    <t xml:space="preserve">It currently does not have that feature as  our system does not know the professionals schedule. However, with one simple button R patient can request a teleconsultion from the professional. </t>
  </si>
  <si>
    <t>N/a</t>
  </si>
  <si>
    <t>The software is hosted on secure AWS  servers based in London and Dublin</t>
  </si>
  <si>
    <t>Video calling, we call it 'virtual visits' . Is completely encrypted, end to end</t>
  </si>
  <si>
    <t>Our system is highly secure but doesn't require the person to have of ins. We can explain  more in a meeting. Our system is used by 85+ year olds in UK and france</t>
  </si>
  <si>
    <t>No,  but we have our own verification system. We are happy to  discuss this in a meeting</t>
  </si>
  <si>
    <t>Currently only uses username and password.</t>
  </si>
  <si>
    <t>www.ethelcare.co.uk. +44(0)7841977559</t>
  </si>
  <si>
    <t>Tilkee</t>
  </si>
  <si>
    <t>Tout patient ayant accès à une connexion Internet</t>
  </si>
  <si>
    <t>FRANCE</t>
  </si>
  <si>
    <t xml:space="preserve">La plateforme Tilkee permet de partager de façon sécurisée l'ensemble des documents médicaux </t>
  </si>
  <si>
    <t>Nous sommes certifié gestion de données personnelles par l'AFNOR</t>
  </si>
  <si>
    <t>Notre hébergeur est certifié HDS ; nous sommes en cours de certification</t>
  </si>
  <si>
    <t>Notre outil permet de tracer l'ensemble des consultations de document</t>
  </si>
  <si>
    <t>Tous les échanges sont cryptés (HTTPS)</t>
  </si>
  <si>
    <t>Nous sommes en cours de développement sur ces 2 points ; ce besoin peut être couvert dans 2/3 jours si nécessire</t>
  </si>
  <si>
    <t>https://app.tilkee.com/#/auth/register?affiliation=ans</t>
  </si>
  <si>
    <t>NEXUS platform - Télémédecine en EHPAD</t>
  </si>
  <si>
    <t>Résidents en EHPAD et Etablissements pénitentiaires</t>
  </si>
  <si>
    <t>GHT 47, Plateforme ORTIF en Ile de France et plateforme TELIM en Nord Pas de Calais</t>
  </si>
  <si>
    <t>https://www.acetiam.eu/fr/</t>
  </si>
  <si>
    <t>IRIADE</t>
  </si>
  <si>
    <t>Covidiab</t>
  </si>
  <si>
    <t>Diabétiques de type I ou II en phase d'exposition COVID-19</t>
  </si>
  <si>
    <t>national, même si dans un premier temps il est destiné en priorité aux patients suivis par les équipes médicales d'un des hôpitaux du groupe APHP à Paris (Bichat, Lariboisière)</t>
  </si>
  <si>
    <t>Pas de visiotransmission intégrée, mais connexion aux systèmes de visiotransmission dans le cadre de parcours patients via API si besoin.</t>
  </si>
  <si>
    <t>Solution sécurisée, intégrant une messagerie privée, avec transmission de documents, médiathèque du patient accessible uniquement par lui. COVIDIAB est développé sur la plateforme web de télésuivi / accompagnement digital IRIADE et donc hérite de toutes les fonctionnalités de celle-ci en terme de sécurité, fonctionnalités, performance (scalabilité)</t>
  </si>
  <si>
    <t>Le patient peut être amené à transmettre des documents ou des images vers l'guipe soignante</t>
  </si>
  <si>
    <t>Oui, un système de réservation de rendez-vous est intégré à la solution. COVIDIAB est développé sur la plateforme web de télésuivi / accompagnement digital IRIADE et donc hérite de toutes les outils génériques de la solution IRIADE notamment les outils sophistiqués de prise et gestion de RDV, et suivi du RDV (relance SMS, création de rapports, transmission aux correspondants, au patient...), en faisant une plateforme de télé-expertise asynchrone si besoin.</t>
  </si>
  <si>
    <t xml:space="preserve">Non, pas de prise en compte de l'aspect facturation. IRIAIDE / COVIDIAB n'est pas une solution de téléconsultation, mais de télé-suivi clinique, accompagnement digital, asynchrone, management des parcours de soins et parcours patients.  </t>
  </si>
  <si>
    <t>Oui, et conforme au secret médical et code de déontologie (les médecins et le personnel soignant n'ont pas les mêmes droits d'accès, chacun ne voit que les dossier relatifs à la participation aux soins), entrée sur consentement du patient et droits de retrait ou dés inscription garanti, CDO médecin. En fait, COVIDIAB hérite des caractéristiques génériques de la plateforme IRIADE qui en est son moteur (la plateforme IRIADE est la base fonctionnelle d'une vingtaine d'autres plateformes similaires).</t>
  </si>
  <si>
    <t xml:space="preserve">Toute la solution est hébergée chez COREYE/PICTIME, HDS qui agit comme partenaire et sous-traitant.  </t>
  </si>
  <si>
    <t xml:space="preserve">Le système enregistre et affiche en toute transparence tout le suivi médical, enregistre toutes les décisions (qui, quand, où), pas seulement dans les lois, mais visuellement dans la trace de suivi qui est affichée. Messagerie avec accusés d'envoi, réception, lecture/ouverture systématiquement enregistrés en log (fonctionnalités génériques IRIADE). </t>
  </si>
  <si>
    <t xml:space="preserve">Cryptage SSL de la communication, VPN pour les opérateurs à distance. </t>
  </si>
  <si>
    <t xml:space="preserve">Utilisation des SMS et emails pour signaler de nouvelles missions patient (message sans infirmation personnelle), et après identification sur la plateforme, accès aux informations. Utilisation des SMS pour modification de mot de passe ou </t>
  </si>
  <si>
    <t>Gestion des identités d'opérateurs par login/motdepasse  sur invitation d'un administrateur médecin, gestion de rôles selon qualification, restriction d'accès aux données qui ne correspondent qu'aux patients suivis pour lesquels on participe aux soins. Gestion d'équipes soignantes, communication entre soignants, transfert d'un soignant à un autre du dossier d'un patient, gestion de centres. Covidiab est développé sur l'infrastructure IRIADE, et bénéficie des caractéristiques de la plateforme en termes de gestion utilisateurs et outils associés.</t>
  </si>
  <si>
    <t>Oui, utilisation SMS/email</t>
  </si>
  <si>
    <t>covidiab.fr</t>
  </si>
  <si>
    <t>DocteurSecu</t>
  </si>
  <si>
    <t>L'ensemble des patients qui sont susceptible de pouvoir faire appel à la téléconsultation. Du domicile à l'établissement de santé, DocteurSecu propose de mettre à disposition une solution sécurisée et simple pour les professionnels de santé et patients qui souhaitent avoir un médecin en consultation vidéo.</t>
  </si>
  <si>
    <t>Ile de France et sur l'ensemble du territoire dans le cadre du decret du 9 mars permettant de proposer un service de téléconsultation sans restriction.</t>
  </si>
  <si>
    <t>Via notre partenaire agrée PCI DSS que nous avons intégré à notre solution.</t>
  </si>
  <si>
    <t>Nous utilisons le logiciel WEDA qui est agrée. Nous pouvons le proposer dans le cadre de la mise en place d'un centre de santé sur Roissy. Le Dr DURAND est responsable du centre et du pôle santé de DocteurSecu.</t>
  </si>
  <si>
    <t>Nous utilisons plusieurs serveurs pour plus de sécurité dont deux qui sont certifiés hébergeur de données de santé.</t>
  </si>
  <si>
    <t>Nous identifions le patient par le nom prénom date de naissance numéro de sécurité sociale et le sexe.</t>
  </si>
  <si>
    <t>Nous vérifions que les médecins sont bien inscrits à l'ordre des médecins et nous vérifions leurs identités dans le cadre de la mise en place de notre système de paiement en ligne agrée PCI DSS.</t>
  </si>
  <si>
    <t>www.docteursecu.fr / contact@docteursecu.fr / 0783311407</t>
  </si>
  <si>
    <t>contact@speakylink.com</t>
  </si>
  <si>
    <t>SYD</t>
  </si>
  <si>
    <t>Speakylink</t>
  </si>
  <si>
    <t>Tout type de patient quelle que soit sa localisation à partir de moment où il est équipé d'un smartphone, PC , tablette et d'une connexion internet ou 4G</t>
  </si>
  <si>
    <t>France entière + international</t>
  </si>
  <si>
    <t>Speakylink est une solution SIMPLE qui permet de lancer à partir d'une simple URL envoyée sur un smartphone, une tablette ou un PC équipé d'une webcam un échange en visio, vidéo, de prendre des photos (validation identité du patient: carte vitale, pièce d'identité), _x000D_
Aucune donnée vidéo n'est conservée sur nos serveurs hébergés en France.</t>
  </si>
  <si>
    <t>Speakylink permet au professionnel de santé d'envoyer n'importe quel type de document (pdf,...) au patient. aucune donnée échangée n'est stockée sur nos serveurs hébergés en France.</t>
  </si>
  <si>
    <t>Speakylink permet patient d'envoyer n'importe quel type de document (pdf,...) au professionnel de santé. aucune donnée échangée n'est stockée sur nos serveurs hébergés en France.</t>
  </si>
  <si>
    <t>L'appel du patient et l'envoi du lien Speakylink en parallèle restent à l'initiative du professionnel de santé.</t>
  </si>
  <si>
    <t>SYD peut transférer sur demande de notre annexe RGPD</t>
  </si>
  <si>
    <t>La traçabilité de l’interaction entre le professionnel de santé et le patient est traçable. Les informations relatives à l'interaction peuvent être totalement anonymisées (CF test au CHD de Vendée : chiffres masqués au niveau du n° de tel ou email partiellement tronqué). La transmission des informations peut être géré au cas par cas en fonction des données souhaitées par l'établissement de santé.</t>
  </si>
  <si>
    <t>Les flux vidéos sont cryptés (la voix transitant sur les dispositif de téléphonie traditionnel du patient et du professionnel de santé). SYD peut transférer sur demande les spécifications techniques de la sécurisation des échanges vidéos.</t>
  </si>
  <si>
    <t>Les échanges de données sont cryptés. SYD peut transférer sur demande les spécifications techniques de la sécurisation des échanges vidéos.</t>
  </si>
  <si>
    <t>l'envoi du lien de connexion se fait exclusivement à l’initiative du professionnel de santé</t>
  </si>
  <si>
    <t>L'interface Speakylink permettant l'envoi de liens d'activation au patient et de gérer des interactions  choisis par le  professionnel de santé sera remis à l'établissement de santé. Cette interface spécifique à chaque établissement de santé sera accessible en ligne. L'établissement de santé pourra diffuser cette interface auprès des professionnels de santé compétents au sein de son établissement.</t>
  </si>
  <si>
    <t>SantéNet</t>
  </si>
  <si>
    <t>MIA Confort</t>
  </si>
  <si>
    <t>Patient à son domicile, Epad, Handicap</t>
  </si>
  <si>
    <t>Tous les pays francophone</t>
  </si>
  <si>
    <t xml:space="preserve">L'ensemble des informations fournit au professionel sont de l'ordre du repentit et de l'auto-évaluation. ce ne sont pas des données de santé au sens propre. </t>
  </si>
  <si>
    <t>Gratuit</t>
  </si>
  <si>
    <t>www.sante-net.fr</t>
  </si>
  <si>
    <t>exolis</t>
  </si>
  <si>
    <t>engage</t>
  </si>
  <si>
    <t>Notre solution est accessible à tout type de patient dans le cadre d’une prise en charge post-hospitalisation. Elle est particulièrement adaptée dans le suivi du patient à son domicile par les équipes d’un établissement de santé et permet la continuité des soins avec les professionnels de ville.</t>
  </si>
  <si>
    <t>Notre logiciel est disponible en France métropolitaine et DOM-TOM.</t>
  </si>
  <si>
    <t>La téléconsultation est disponible dans une interface unique pour le patient, en s’appuyant sur la société Hellocare.</t>
  </si>
  <si>
    <t xml:space="preserve">Le médecin peut transmettre des documents médicaux au patient de manière sécurisée. Ces documents seront disponibles pour le patient dans son espace personnel. Ils sont intégrés manuellement ou récupéré grâce à des flux d’interopérabilité._x000D_
Compatibilité : tous les logiciels utilisant les normes d'interoperabilité. </t>
  </si>
  <si>
    <t>De la même façon, le patient peut transmettre des documents à son équipe médicale à travers son espace sécurisé.</t>
  </si>
  <si>
    <t>Oui, le logiciel respecte les règles de privacy by default et by design, le consentement du patient est requis explicitement pour toute utilisation. Les établissements de santé sont responsables de traitement, exolis respecte toute les règles incombant aux sous-traitants au titre du règlement.</t>
  </si>
  <si>
    <t>La solution est installée sur les serveurs de l’établissement ou sur un hébergeur certifié HDS</t>
  </si>
  <si>
    <t>En revanche, nous nous basons sur un annuaire RPPS permettant d'assurer la continuité des soins des patients COVID19 avec son équipe de soins (envoi de synthèse notamment).</t>
  </si>
  <si>
    <t>https://www.exolis.fr/     et     +33 4 13 96 15 56</t>
  </si>
  <si>
    <t>Nouvelle Aquitaine Ile-de-France Nord-Pas-de-Calais</t>
  </si>
  <si>
    <t>Ile-de-France</t>
  </si>
  <si>
    <r>
      <rPr>
        <sz val="14"/>
        <color theme="1"/>
        <rFont val="Calibri"/>
        <family val="2"/>
        <scheme val="minor"/>
      </rPr>
      <t>Ce référencement est établi à partir d’une auto-déclaration par les éditeurs de solutions, qui engagent ainsi leur responsabilité.
Les réponses complètes des éditeurs ainsi que le détail du score « sécurité » sont disponibles à l’adresse suivante  :</t>
    </r>
    <r>
      <rPr>
        <u/>
        <sz val="14"/>
        <color theme="10"/>
        <rFont val="Calibri"/>
        <family val="2"/>
        <scheme val="minor"/>
      </rPr>
      <t xml:space="preserve"> https://esante.gouv.fr/actualites/solutions-téléconsultation
</t>
    </r>
    <r>
      <rPr>
        <sz val="14"/>
        <color theme="1"/>
        <rFont val="Calibri"/>
        <family val="2"/>
        <scheme val="minor"/>
      </rPr>
      <t>Si vous repérez une information erronée, merci de la signaler à mobilisation-covid@sante.gouv.fr.</t>
    </r>
  </si>
  <si>
    <r>
      <rPr>
        <sz val="14"/>
        <color theme="1"/>
        <rFont val="Calibri"/>
        <family val="2"/>
        <scheme val="minor"/>
      </rPr>
      <t xml:space="preserve">Tout éditeur qui souhaite être inclus dans le recensement peut remplir le formulaire suivant : </t>
    </r>
    <r>
      <rPr>
        <u/>
        <sz val="14"/>
        <color theme="10"/>
        <rFont val="Calibri"/>
        <family val="2"/>
        <scheme val="minor"/>
      </rPr>
      <t>https://telemedecine-covid19.esante.gouv.fr/.</t>
    </r>
  </si>
  <si>
    <t>Solutions numériques de télémédecine recensées par le ministère</t>
  </si>
  <si>
    <t>Dernière mise à jour : 18 mars 2020</t>
  </si>
  <si>
    <t xml:space="preserve">Urgence Docteurs </t>
  </si>
  <si>
    <t xml:space="preserve">Tous les patients peuvent utiliser la plate-forme depuis l’endroit et l’heure de leur choix </t>
  </si>
  <si>
    <t>Axomove</t>
  </si>
  <si>
    <t>Tout type de patients nécessitant de réaliser des exercices physiques dans le cadre de leur rééducation : patients victimes d'affections de l'appareil locomoteur, souffrant de pathologie neurologique, habituellement pris en charge en cabinet libéral de kinésithérapie, à l’hôpital ou en EHPAD.</t>
  </si>
  <si>
    <t>LOGICIELNET</t>
  </si>
  <si>
    <t>IPContact.com</t>
  </si>
  <si>
    <t>Aujourd'hui, tous les patients souhaitant consulter un professionnel de la base ADELI (charte ARS)._x000D_
A minima, à travers une mise en relation téléphonique.</t>
  </si>
  <si>
    <t>Clikodoc</t>
  </si>
  <si>
    <t>clikodoc</t>
  </si>
  <si>
    <t xml:space="preserve">Tous types de patients : à domicile, en établissements de santé, EHPAD, etc. </t>
  </si>
  <si>
    <t>Yesdoc</t>
  </si>
  <si>
    <t>Yesdoc télémédecine</t>
  </si>
  <si>
    <t>Tous patients sont susceptibles d'être suivis._x000D_
La solution est aujourd'hui en phase de tests avancés avec les principales fonctionnalités de vidéo transmission, sécurité et identifications opérationnelles._x000D_
Les informations fournies ci-après sont sujettes à possibles modifications compte tenu de ces tests en cours._x000D_
Nous souhaitons pouvoir mettre à disposition du système de santé notre solution dans le contexte du Covid-19.</t>
  </si>
  <si>
    <t>MDHC</t>
  </si>
  <si>
    <t>myDiabby Healthcare</t>
  </si>
  <si>
    <t>Adapté pour le suivi des patients diabétiques pour une télésurveillance à domicile par l'équipe médicale habituelle. La téléconsultation est également disponible.</t>
  </si>
  <si>
    <t>Covalia Web (mars2020)</t>
  </si>
  <si>
    <t>Patient à son domicile, patient en établissements de santé, en EHPAD, en établissements pénitentiaires, etc.</t>
  </si>
  <si>
    <t>LIFE PLUS</t>
  </si>
  <si>
    <t>Generation Care</t>
  </si>
  <si>
    <t>Patient à son domicile, patient en établissements de santé, en EHPAD, en résidence de service et résidence autonomie</t>
  </si>
  <si>
    <t>e-Medservice</t>
  </si>
  <si>
    <t>e-Medconnect</t>
  </si>
  <si>
    <t xml:space="preserve">Tout type de patient à domicile (fragile, suspecté, infecté) </t>
  </si>
  <si>
    <t>DoctorPlus</t>
  </si>
  <si>
    <t>Yannis GEORGANDELIS</t>
  </si>
  <si>
    <t>Denty France SAS</t>
  </si>
  <si>
    <t>IcareDenty, Denty</t>
  </si>
  <si>
    <t xml:space="preserve">Denty permet d’obtenir le diagnostic instantané chez vous et communiquer avec le dentiste sans la visite </t>
  </si>
  <si>
    <t>MirambeauAppCare</t>
  </si>
  <si>
    <t>DiabiLive</t>
  </si>
  <si>
    <t>Patient à son domicile_x000D_
Patient en établissements de santé_x000D_
Patient en EHPAD,_x000D_
Patient en établissements pénitentiaires</t>
  </si>
  <si>
    <t>COLNEC HEALTH</t>
  </si>
  <si>
    <t>COLNEC</t>
  </si>
  <si>
    <t>patients (domicile, EHPAD, autres), professionnels de santé (médicaux ou para-médicaux)</t>
  </si>
  <si>
    <t>USTARTAPP</t>
  </si>
  <si>
    <t>DAC : Direct Access Cloud</t>
  </si>
  <si>
    <t>Tous les soignants peuvent télé travailler avec contra solution : Accès à distance à leurs applications</t>
  </si>
  <si>
    <t>doctopsy</t>
  </si>
  <si>
    <t xml:space="preserve">les patients atteints de troubles psychologiques </t>
  </si>
  <si>
    <t>CONSULTATIONEASY SAS</t>
  </si>
  <si>
    <t>Services de santé connectée ConsultationEasy</t>
  </si>
  <si>
    <t>Tous les patients disposant d'une connexion internet, d'un ordinateur muni d'une caméra, d'un micro, des navigateurs Chrome, Firefox, Edge ou Avast Secure Brother, peuvent utiliser la Solution de Santé Connectée ConsultationEasy.</t>
  </si>
  <si>
    <t>Stimulab - Pulsio Santé</t>
  </si>
  <si>
    <t>Patient à son domicile, patient en établissements de santé, en EHPAD, en établissements pénitentiaires, autre…</t>
  </si>
  <si>
    <t>adel.miri@spie.com</t>
  </si>
  <si>
    <t>SPIE ICS</t>
  </si>
  <si>
    <t xml:space="preserve">TIXEOCARE </t>
  </si>
  <si>
    <t xml:space="preserve">Solution de visioconférence sécurisée pouvant être utilisée par toutes les populations concernées: _x000D_
Côté soignant:_x000D_
médecine de ville, Hôpital, tout établissement de santé_x000D_
côté patient: patient à domicile, EHPAD, patient en établissement de santé </t>
  </si>
  <si>
    <t>GCS IDF SESAN et NEHS DIGITAL (Titulaire du marché ORTIF 2 ème génération)</t>
  </si>
  <si>
    <t>Plateforme ORTIF 2 ème génération</t>
  </si>
  <si>
    <t>La solution couvre l'ensemble les patients résidents en EHPAD, en établissements de santé_x000D_
publics et privés, en établissements pénitentiaires, en stucture d'accueil médico sociale (IME, FAM,_x000D_
MAS, ...) ainsi que les patients en ambulatoire.</t>
  </si>
  <si>
    <t xml:space="preserve">Fedoua DJELLAL ( autoentrepreneur fondatrice de Care for Cure, entreprise médicale spécialisée en Education thérapeutique du patient) </t>
  </si>
  <si>
    <t>Care for cure</t>
  </si>
  <si>
    <t>Patient à son domicile_x000D_
EHPAD _x000D_
Citoyens ayant des questions sur l'infection parlant Français, Anglais, Arabe</t>
  </si>
  <si>
    <t>PHILIPS</t>
  </si>
  <si>
    <t>Vue Reading (Diagnostic Radiologique et Partage, en client lourd) - Vue motion (Revue d'image web) - Vue Share (Diffusion Médecin)- My Vue (patient)</t>
  </si>
  <si>
    <t>Patient à son domicile, transféré dans un autre établissement de santé, ou dans un service clinique hors Radiologie</t>
  </si>
  <si>
    <t>Domicalis</t>
  </si>
  <si>
    <t>Domicalis Care et Ambulis</t>
  </si>
  <si>
    <t>Ambulis facilite le suivi COVID-19 des personnes confirmées ou co-exposées au coronavirus et dont l'état ne présente pas de besoin d’hospitalisation en urgence</t>
  </si>
  <si>
    <t>DV Santé</t>
  </si>
  <si>
    <t>MONALI</t>
  </si>
  <si>
    <t>Etablissements de santé, professionnels libéraux, pharmacie, EHPAD, patients, prestataires de services à domicile, PTA, CPTS …</t>
  </si>
  <si>
    <t xml:space="preserve">Mais cela devrait être mis en place d’ici quelques jours. </t>
  </si>
  <si>
    <t xml:space="preserve">Cela devrait être mis en place d’ici une semaine. </t>
  </si>
  <si>
    <t>Contact@urgencedocteurs.com / 07 56 95 75 55</t>
  </si>
  <si>
    <t>Intégration d'une API d'un partenaire : BISTRI, https://bistri.com/</t>
  </si>
  <si>
    <t>Logiciel sécurisé, déjà utilisé par 3000 patients, en cours de certification HDS</t>
  </si>
  <si>
    <t>Pendant la communication, les données sont cryptées par protocole DTLS, l'audio et la vidéo étant en plus crypté par SRTP</t>
  </si>
  <si>
    <t>https://www.axomove.com/decouvrir-axomove</t>
  </si>
  <si>
    <t>La téléconsultation est un service additionnel d'un écosystème d'applications dont le coeur est dédié à la relation patient - télésecrétariat médical - prof. de santé. Nous mettons en relation par téléphone, par prise de rendez-vous par internet un patient et un prof. de santé par l'entremise selon les besoin de plateformes régionales de télésecrétariat médical. Ces rendez-vous directement pris par le patient sur internet, ou par le secrétariat du prof. de santé ou par le prof de santé lui même peuvent être des rendez-vous de différents types : cabinet, hôpital, domicile, EPHAD, etc.. et même dernièrement pharmacie et naturellement de type téléconsultation.</t>
  </si>
  <si>
    <t>Ces échanges sont faits entre le compte du prof de santé où le prof de santé peut télécharger un document et le compte Patient où celui çi peut le lire. Les accès de chaque acteur sont basés sur une authentification forte. Tous les documents échangés sont stockés chez un hébergeur agréé données de santé.</t>
  </si>
  <si>
    <t>Ces échanges sont faits entre le compte du patient où le Patient peut télécharger un document et le compte du prof. de santé où celui çi peut le lire. Les accès de chaque acteur sont basés sur une authentification forte. Tous les documents échangés sont stockés chez un hébergeur agréé données de santé.</t>
  </si>
  <si>
    <t>C'est le coeur même de notre écosystème applicatif. Les disponibilités de type téléconsultation sont directement visible depuis notre annuaire de santé 1001rdv.com sur la page du compte du prof. de santé. Les disponibilités sont gérées par le prof de santé ou son secrétariat. Le prof de santé comme son secrétariat éventuellement à distance (télésecrétariat) peuvent également planifier un rendez-vous de type téléconsultation.</t>
  </si>
  <si>
    <t>Solution tierce en cours d'intégration. Conforme à la norme PCI DSS</t>
  </si>
  <si>
    <t>Aujourd'hui, à charge pour le prof de santé d'utiliser son logiciel Métier pour éditer et télétransmettre les feuilles de soin électronique à l'assurance maladie. Cette édition est transmise au patient le cas échéant dans le cadre de notre solution de partage de documents.</t>
  </si>
  <si>
    <t>Nous avons un DPO</t>
  </si>
  <si>
    <t>Notre infrastructure est répartie sur plusieurs datacenters gérés par OVH. La partie stockage de données de santé est dans leur environnement HDS.</t>
  </si>
  <si>
    <t>Nativement, comme tous nos autres types de rendez-vous avec la traçabilité horodatée et avec l'origine (patient, secrétaire, prof de santé) de toute modification du rendez-vous de téléconsultation.</t>
  </si>
  <si>
    <t>certificat TLS</t>
  </si>
  <si>
    <t>Login/password + envoi d'un code temporaire par SMS</t>
  </si>
  <si>
    <t>Nous vérifions le droit d'exercer du professionnel de santé au sein du répertoires d'identités prof. ADELI. Nous suivons aussi leur nomenclature.</t>
  </si>
  <si>
    <t>Login/password + envoi d'un code temporaire par SMS_x000D_
Nous souhaitons intégrer les solutions "socle" de l'agence du numérique en santé (E-CPS) dans les meilleurs délais.</t>
  </si>
  <si>
    <t>https://1001rdv.com   innovation@1001rdv.com   0488197504</t>
  </si>
  <si>
    <t>Oui. La solution de paiement est Mangopay</t>
  </si>
  <si>
    <t>Le praticien émet sa feuille de soin depuis son logiciel métier comme il le fait normalement mais en mode dégradé</t>
  </si>
  <si>
    <t>la solution identifie les personnes grâce à 4 traits d'identité : nom de naissance, prénom, date de naissance, numéro de téléphone</t>
  </si>
  <si>
    <t>Vérification manuelle faite en interne avant la mise en route de l'espace du professionnel</t>
  </si>
  <si>
    <t>rodolphe@clikodoc.com</t>
  </si>
  <si>
    <t>La fonctionnalité existe (API) et son intéropérabilité est en phase de tests. Elle sera implémentée dans la version définitive.</t>
  </si>
  <si>
    <t>La fonctionnalité existe et son intéropérabilité est en phase de tests.</t>
  </si>
  <si>
    <t>Pas d'agenda associé pour le moment mais la possibilité de noter les dates de RDV.</t>
  </si>
  <si>
    <t xml:space="preserve">Pas de frais associés à cette prise en charge </t>
  </si>
  <si>
    <t>+ Autorisation CNIL</t>
  </si>
  <si>
    <t>ATE (HADS)</t>
  </si>
  <si>
    <t>hello@mydiabby.com</t>
  </si>
  <si>
    <t>échange sécurisé entre professionnel de santé et son patient de documents (certificats,_x000D_
ordonnances, questionnaires, ...)</t>
  </si>
  <si>
    <t>échange sécurisé entre professionnel de santé et son patient de documents (résultats,_x000D_
ordonnances, questionnaires, …)</t>
  </si>
  <si>
    <t>Le professionnel de santé peut planifier un RDV</t>
  </si>
  <si>
    <t>Audio via téléphone, développement visio prévu dans l'année</t>
  </si>
  <si>
    <t>Chat avec le patient, pas de transmission de doc pour le moment mais possible en dévelopement</t>
  </si>
  <si>
    <t>https://www.lifeplus.io</t>
  </si>
  <si>
    <t>www.e-medservice.com / 09 53 10 03 92</t>
  </si>
  <si>
    <t>Notre solution s'utilise en complément du logiciel métier. Le médecin enverra une télétransmission en mode dégradé après la téléconsultation via celui-ci</t>
  </si>
  <si>
    <t>https://www.doctorplus.eu/</t>
  </si>
  <si>
    <t>La prescription du patient diabétique est saisie dans l'application DiabiLive par le médecin</t>
  </si>
  <si>
    <t>contact@diabilive.com</t>
  </si>
  <si>
    <t>Fonctionnalité en cours de développement</t>
  </si>
  <si>
    <t>Fonctionnalité prévue</t>
  </si>
  <si>
    <t>1. Identification des personnes par Nom, prénom, date de naissance et sexe._x000D_
2. Double authentification : développée et en cours de mise en production</t>
  </si>
  <si>
    <t>Développée et en cours de mise en production</t>
  </si>
  <si>
    <t xml:space="preserve">www.colnec.com/contact@colnec.com/+33 (0)9 72 63 50 96 </t>
  </si>
  <si>
    <t>tous les logiciels</t>
  </si>
  <si>
    <t>Nous faisons le lien entre les solutions professionnelles existantes</t>
  </si>
  <si>
    <t>l’application ne fait aucun stockage de données en local</t>
  </si>
  <si>
    <t>Non concerné</t>
  </si>
  <si>
    <t>traçabilité des connexions</t>
  </si>
  <si>
    <t>https</t>
  </si>
  <si>
    <t xml:space="preserve">Non concerné, car nous préservons les modes de connexion des solutions médicales professionnelles </t>
  </si>
  <si>
    <t>Authentification lecteur carte vitale et login internet</t>
  </si>
  <si>
    <t>https://www.directaccesscloud.fr</t>
  </si>
  <si>
    <t>www.doctopsy.com</t>
  </si>
  <si>
    <t xml:space="preserve"> L’offre de téléconsultation ConsultationEasy comprend un service de téléconsultation sécurisée (HDS), équipé d'une salle d'attente virtuelle. La technologie utilisée pour les échanges de flux audio et vidéo (Web RTC) est cryptée et intégralement hébergée chez notre Hébergeur AZ Network (agréé HDS), alors que d'autres plateformes de téléconsultation utilisent des modules externes de visio-conferences via API non hébergées H.D.S.</t>
  </si>
  <si>
    <t>https://consultationeasy.com</t>
  </si>
  <si>
    <t xml:space="preserve">la solution de visioconférence sécurisée TixeoCare, bénéficie d’un niveau de confidentialité encore jamais atteint pour des actes de télémédecines. TixeoCare est aujourd’hui la seule solution de visioconférence certifiée et qualifiée par l’ANSSI*. De plus, aucune donnée de santé n’est collectée par TixeoCare._x000D_
Il est possible d’utiliser TixeoCare sur un ordinateur, une tablette ou un smartphone._x000D_
La solution fonctionne sur les systèmes suivants :_x000D_
    Windows_x000D_
    Mac_x000D_
    Linux_x000D_
    Androïd_x000D_
    iOS_x000D_
_x000D_
</t>
  </si>
  <si>
    <t>A la fin de_x000D_
la visioconférence le Professionnel de santé  transmet sa prescription et/ou son compte rendu (au format PDF) au patient avec la messagerie sécurisée TixeoCare. la transmission est totalement sécurisée.</t>
  </si>
  <si>
    <t>Oui, de la même manière le patient peut transmettre son ordonnance , ses résultats sous forme de pièce jointe, au professionnel de santé  avec l'aide de la messagerie sécurisée TixeoCare. la transmission est également sécurisée.</t>
  </si>
  <si>
    <t>Seul le professionnel de santé peut accéder au calendrier et planifier un rdv avec la patient. _x000D_
le professionnel de santé planifie  la téléconsultation sur votre compte TixeoCare. Le patient reçoit alors un mail automatique de confirmation contenant les instructions d’installation et de connexion.</t>
  </si>
  <si>
    <t>Il s'agit d'une solution de support à un DPI ou DMP ou tout autre workflow de télémédecine._x000D_
TixeoCare est partenaire de la plateforme de paiement en ligne PayGreen. Ce service vous permet d’envoyer un email à vos patients leur indiquant le montant de vos honoraires et contenant un lien de paiement sécurisé. Vos patients peuvent ainsi payer simplement par carte bancaire (CB, Visa, Mastercard)._x000D_
Les paiements arrivent directement sur votre compte PayGreen. Vous pouvez virer l’argent vers votre compte bancaire professionnel quand vous le souhaitez et même paramétrer des virements automatiques vers ce dernier._x000D_
Les frais d’installation et l’abonnement sont offerts. Commission par transaction : 1,2% + 0,20 € HT.</t>
  </si>
  <si>
    <t>Il s'agit d'une solution de support à un DPI ou DMP ou tout autre workflow de télémédecine.</t>
  </si>
  <si>
    <t>La solution de visio TixeoCare est aujourd’hui la seule solution de visioconférence certifiée et qualifiée par l’ANSSI*. De plus, aucune donnée de santé n’est collectée par TixeoCare._x000D_
TixeoCare a mis en place un ensemble de processus et de mécanismes innovants de sécurité permettant de garantir un strict respect du secret médical._x000D_
Durant une visioconférence médicale TixeoCare, les communication audios et vidéos restent parfaitement confidentielles : la technologie TixeoCare propose un véritable chiffrement de bout-en-bout des flux vidéo, audio et data ainsi qu’un chiffrement de lien de communication entre client et serveur. D’autres mécanismes viennent renforcer cette sécurité :_x000D_
    Accès sécurisé aux visioconférences_x000D_
    Pas de ports à ouvrir : pas d’impact sur la politique de sécurité du réseau_x000D_
    Pas de porte dérobée (backdoor)_x000D_
    Vérification intégrale de la chaîne de certification_x000D_
    Gestion des droits utilisateurs_x000D_
    Autorisation requise pour partager et prendre le c</t>
  </si>
  <si>
    <t>Notre solution de visioconférence TixeoCare, ,ne concerne aucune donnée de patient, par conséquent elle n'a pas besoin d'être certifiée HDS ou être hébergée chez un hébergeur de données de santé.</t>
  </si>
  <si>
    <t>Il s'agit d'une solution de support à un DPI ou DMP ou tout autre workflow de télémédecine. Le journal des Logs/peut fournir les éventements des visio planifiées et réalisées.</t>
  </si>
  <si>
    <t xml:space="preserve">La technologie TixeoCare propose un véritable chiffrement de bout-en-bout des flux vidéo, audio et data ainsi qu’un chiffrement de lien de communication entre client et serveur. D’autres mécanismes viennent renforcer cette sécurité :_x000D_
    Accès sécurisé aux visioconférences_x000D_
    Pas de ports à ouvrir : pas d’impact sur la politique de sécurité du réseau_x000D_
    Pas de porte dérobée (backdoor)_x000D_
    Vérification intégrale de la chaîne de certification_x000D_
    Gestion des droits utilisateurs_x000D_
    Autorisation requise pour partager et prendre le contrôle du bureau_x000D_
    Sécurité prise en compte dès la conception : Secure by design_x000D_
    Logiciels signés numériquement_x000D_
    99,9% de disponibilité du Cloud_x000D_
</t>
  </si>
  <si>
    <t>Oui solution totalement sécurisée comme précisée en amont.</t>
  </si>
  <si>
    <t>La connexion à la plate forme visio exige une connexion sécurisée par login/pwd.</t>
  </si>
  <si>
    <t>Il s'agit d'une solution de support à un DPI ou DMP ou tout autre wroflow de télémédecine.</t>
  </si>
  <si>
    <t>Il s'agit d'une solution de support à un DPI ou DMP ou tout autre wroflow de télémédecine. Le professionnel de santé et le patient se connectent via un login/password.</t>
  </si>
  <si>
    <t>La visiotransmission intégrée à la solution ORTIF permet les échanges entre les professionnels_x000D_
de santé de tous les établissements du réseau ORTIF ainsi qu'entre les professionnels de santé_x000D_
et leur patients</t>
  </si>
  <si>
    <t>A l'issue de la téléconsultation, le professionnel de santé peut partager avec son patient via la_x000D_
plateforme ORTIF les documents de prescriptions (dont ordonnance, certificat, …).</t>
  </si>
  <si>
    <t>En amont de la téléconsultation, le patient peut partager avec son médecin via la plateforme_x000D_
ORTIF les documents médicaux tels que résultats d’analyses, ordonnance, ….</t>
  </si>
  <si>
    <t>La solution est principalement mise en oeuvre dans les établissements sanitaires qui utilisent leur_x000D_
système de facturation interne.</t>
  </si>
  <si>
    <t>La solution est hébergée par OVH qui est certifié HDS</t>
  </si>
  <si>
    <t>L'historique des actions réalisées par les professionnels de santé et les patients sont tracés</t>
  </si>
  <si>
    <t>Les flux d'échanges visio et audio s'appuient sur la Technologie WebTRC et sont sécurisés via un_x000D_
protocole de chiffrement TLS</t>
  </si>
  <si>
    <t>Les flux d'échanges de données sont sécurisés via un protocole de chiffrement HTTPS</t>
  </si>
  <si>
    <t>La solution embarque un mécanisme d'authentification des patients multifactoriels (email, n° de_x000D_
portable et login/mot de passe + code temporaire)</t>
  </si>
  <si>
    <t>Seuls les utilisateurs disposants d'un numéro de RPPS peuvent être encollés</t>
  </si>
  <si>
    <t>L'authentification sur la solution inclue un double facteur d'authentification avec CPS ou Login /_x000D_
Mot de Passe + OTP</t>
  </si>
  <si>
    <t>http://www.sesan.fr/projet/ortif-plateforme-telemedecine</t>
  </si>
  <si>
    <t xml:space="preserve">Je ne dispose pas actuellement de logiciel, mais je peux répondre aux différentes questions que ça soit par téléphone ou en visio, j'aimerais proposer également des conférences </t>
  </si>
  <si>
    <t>nous pouvons faire le point par mail, le temps de développer ma plateforme Covid</t>
  </si>
  <si>
    <t>djellal.Fedoua@gmail.com</t>
  </si>
  <si>
    <t>Diffusion d'images médicales et de compte rendu de radiologie.</t>
  </si>
  <si>
    <t>My Vue : Partage de son examen et compte rendu associé avec d'autres médecins (clinicien, médecin traitant, spécialiste)</t>
  </si>
  <si>
    <t>Utilisation pour ce faire de solutions RIS de téléradiologie (ex : ITIS de la société Deeplink)</t>
  </si>
  <si>
    <t>Agrément HDS pour Philips, ainsi que pour les datacenter hébergeant la solution en France</t>
  </si>
  <si>
    <t>Oui sur l'accès à l'imagerie (images et compte rendu). _x000D_
Pour l'ensemble de l'acte : utilisation pour ce faire de solutions RIS de téléradiologie (ex : ITIS de la société Deeplink)</t>
  </si>
  <si>
    <t>1- Oui : Informations fournies en amont par le système informatique hospitalier_x000D_
2- Oui pour View Share et View Reading</t>
  </si>
  <si>
    <t>Oui pour View Share et View Reading</t>
  </si>
  <si>
    <t>https://www.philips.fr/healthcare/a-propos/contact</t>
  </si>
  <si>
    <t>Hébergement chez IDS (Montceau-les-mines)_x000D_
Docaposte (pour ELSAN)</t>
  </si>
  <si>
    <t>http://domicalis.com/</t>
  </si>
  <si>
    <t>Ce service est nativement développé et intégré dans  MONALI®, disponible en web et sur application mobile</t>
  </si>
  <si>
    <t>MONALI® permet de partager des documents de prescription, des comptes-rendus de prise en charge etc. L’application est interfacée avec des DPI. A défaut, des solutions dégradées sont disponibles.</t>
  </si>
  <si>
    <t xml:space="preserve">Le patient peut scanner un document via l'application mobile et/ou télécharger depuis son ordinateur un fichier joint (exemples : une ordonnance, un compte-rendu d’hospitalisation, un ensemble de résultats de laboratoire) et l’intégrer dans son dossier MONALI®. Ces fichiers sont à la disposition des professionnels de santé en charge de ses soins. MONALI® gère des profils de tous les utilisateurs dont les téléconsultants à distance. </t>
  </si>
  <si>
    <t xml:space="preserve">MONALI® est conforme au RGPD. _x000D_
MONALI® a également obtenu le label français ADEL relatif à l’éthique en matière de traitement de données de santé. _x000D_
</t>
  </si>
  <si>
    <t>MONALI® est hébergé intégralement chez GRITA/CLARANET. CLARANET e-Santé est certifié Hébergeur de Données de Santé depuis 2018</t>
  </si>
  <si>
    <t xml:space="preserve">Le logiciel MONALI® trace l’intégralité des actions effectuées par les utilisateurs (patients et professionnels) depuis sa mise en production en 2015. </t>
  </si>
  <si>
    <t>L’intégralité des échanges est sécurisée via SSL.</t>
  </si>
  <si>
    <t>Traits d’identité complémentaires : numéro sécurité sociale, adresse, téléphone …</t>
  </si>
  <si>
    <t>Les Professionnels de Santé sont identifiés via ADELI ou RPPS. L’OTP est requis toutes les 24h maximum, les OTP disponibles sont SMS/Email/Push.</t>
  </si>
  <si>
    <t>coordination@monali.fr</t>
  </si>
  <si>
    <t>Sécurité de la solution</t>
  </si>
  <si>
    <t>Contact</t>
  </si>
  <si>
    <t>Lib-Héros SAS</t>
  </si>
  <si>
    <t>Patient à son domicile, Infirmier libéral</t>
  </si>
  <si>
    <t>Patients à domicile</t>
  </si>
  <si>
    <t>GIE HOPSIS</t>
  </si>
  <si>
    <t>ViaPatient</t>
  </si>
  <si>
    <t>Patient à son domicile, patient en établissements de santé, en EHPAD</t>
  </si>
  <si>
    <t>NEURADOM</t>
  </si>
  <si>
    <t>AUTONHOME® de Neuradom - Solution de télérééducation et télésoin</t>
  </si>
  <si>
    <t>Tous les patients nécessitant des soins de rééducation motrice._x000D_
A domicile ou en établissement</t>
  </si>
  <si>
    <t>SAS TELE IMAGERIE DU MAINE</t>
  </si>
  <si>
    <t>TIM</t>
  </si>
  <si>
    <t>Nous proposons la prise en charge, en téléradiologie, des scanners de dépistage du COVID 19._x000D_
Nous avons mis en place, avec nos différents partenaires, une filière spéciale COVID 19 dans nos outils permettant une prise en charge adaptée et plus rapide._x000D_
Nous pouvons prendre en charge des vacations programmées ou d'urgence, de jour comme de nuit (permanence des soins)._x000D_
Nous pouvons aussi prendre en charge des radios ou IRM afin de soulager les professionnels de santé sur site.</t>
  </si>
  <si>
    <t>numsanté</t>
  </si>
  <si>
    <t>bfordoc</t>
  </si>
  <si>
    <t>patient à domicile</t>
  </si>
  <si>
    <t>BISTRI</t>
  </si>
  <si>
    <t>LINKELLO MEDICAL</t>
  </si>
  <si>
    <t xml:space="preserve">Notre solution n'est pas dédiée à un usage en particulier. Donc tous les usages de mise en relation en audio et visio entre un professionnel de santé ou auxiliaire et un patient quel que soit le lieu, la personne, </t>
  </si>
  <si>
    <t>HOPI MEDICAL</t>
  </si>
  <si>
    <t>TELEMEDICA</t>
  </si>
  <si>
    <t>Tout type de patientèle._x000D_
HOPI MEDICAL propose des stations mobiles, des mallettes et application sur smartphone et tablette</t>
  </si>
  <si>
    <t>Lyf</t>
  </si>
  <si>
    <t xml:space="preserve">Lyf Pro - application mobile d'encaissement à distance par carte bancaire </t>
  </si>
  <si>
    <t xml:space="preserve">L'ensemble des professions libérales de santé ou autres professionnels souhaitant pouvoir encaisser des paiements par carte bancaire à distance (via l'envoi d'un lien de paiement sécurisé par email ou SMS) _x000D_
_x000D_
L'application Lyf Pro permet _x000D_
- d'accepter les paiements de toutes cartes bancaires émises par une banque localisée en UE (ainsi que Lyf Pay)_x000D_
- d’accepter des transactions en proximité et à distance (notamment adapté à la téléconsultation) via l'envoi d'un lien de paiement sécurisé par SMS ou email_x000D_
- Est simple et immédiat à activer (parcours web en mode selfcare)_x000D_
- Est sans équipement (application mobile)_x000D_
- Bénéficie d’accompagnement opérationnel de la part de Lyf dans le cas de la prise en main (formation, appels sortants etc…)_x000D_
- Est proposé gratuitement pendant la crise sanitaire (jusqu'au 17/04) </t>
  </si>
  <si>
    <t>USE Together</t>
  </si>
  <si>
    <t>Tout patient et tout professionnel de santé équipé d'un ordinateur quel que soit son système d'exploitation (Mac, PC ou Linux) peut partager l'accès à son ordinateur de manière à interagir sur un programme à plusieurs en même temps en toute sécurité car aucune données n'est transmise depuis l'ordinateur maître vers les autres ordinateurs participants</t>
  </si>
  <si>
    <t>ALANTAYA SAS</t>
  </si>
  <si>
    <t>DIETIS</t>
  </si>
  <si>
    <t>Notre logiciel peut être utilisé pour effectuer un suivi de patients à domicile. Le logiciel inclue un carnet alimentaire permettant de controler les apports nutritionnels d'un patient, tout particulièrement de patients diabétiques, de patients dénutris, et un module de génération de menus permettant d'avoir des idées de repas à se préparer ( ou par son aidant)._x000D_
_x000D_
Le logiciel inclue une solution de messagerie sécurisée._x000D_
_x000D_
Le logiciel est déjà utilisé dans le suivi de patients à domicile dans le diabète.</t>
  </si>
  <si>
    <t>julie-vandenbergue@optim-care.com</t>
  </si>
  <si>
    <t xml:space="preserve">Optim’Care </t>
  </si>
  <si>
    <t>Optim’HomeCare</t>
  </si>
  <si>
    <t xml:space="preserve">Patients sur son lieu de vie (domicile, EPHAD, établissements pénitentiaires...). Actuellement patients transplantés mais rapidement adaptable à tout type de pathologies si besoin. </t>
  </si>
  <si>
    <t>www.instamed.fr</t>
  </si>
  <si>
    <t>Instamed</t>
  </si>
  <si>
    <t>Tous types de patients.</t>
  </si>
  <si>
    <t>Dyalog</t>
  </si>
  <si>
    <t xml:space="preserve">Patient à son domicile, en établissement de santé, en EHPAD, pénitentiaire, ou tout autre type de patient susceptible de vouloir téléconsulter un thérapeute (psychiatre, psychologue, </t>
  </si>
  <si>
    <t>TELEMED</t>
  </si>
  <si>
    <t>PASSEPORT SANTE</t>
  </si>
  <si>
    <t>toute personne disposant d'un smartphone ou d'un PC Potable avec webcam et d'une connection internet</t>
  </si>
  <si>
    <t>https://libheros.fr/</t>
  </si>
  <si>
    <t>Le logiciel gère le partage de pièce jointe de manière bi-directionnelle entre patients et pro_x000D_
Le patient a accès à un coffre fort de document</t>
  </si>
  <si>
    <t>Audit RGPD réalisé de manière annuel, logiciel, organisation et fournisseurs</t>
  </si>
  <si>
    <t>SANTEOS S.A - Voir liste des hébergeurs agréés</t>
  </si>
  <si>
    <t>Identito vigilance + OTP</t>
  </si>
  <si>
    <t>Authentification CPS</t>
  </si>
  <si>
    <t>contact@maela.fr  09 62 51 92 05</t>
  </si>
  <si>
    <t>Le professionnel de santé peut émettre une ordonnance qui sera imprimée directement dans la cabine, avec un compte rendu de téléconsultation pouvant être partagé avec le médecin traitant. Ces documents sont également archivés dans le dossier numérique patient.</t>
  </si>
  <si>
    <t xml:space="preserve">La solution permet au patient de partager avec le professionnel de santé des documents médicaux en les présentant à la caméra. Le médecin depuis son logiciel peut faire des captures d'écran sécurisées et les archiver dans le dossier patient.  </t>
  </si>
  <si>
    <t xml:space="preserve">La solution permet aux patients de prendre rdv avec les professionnels de santé grâce à un agenda dédié. Les professionnels de santé définissent des plages horaires de téléconsultation à l'avance. Le patient obtiendra un rendez-vous avec un professionnel de santé disponible. Le professionnel de santé ne peut par contre pas planifier un rendez-vous de téléconsultation avec son patient car le dispositif (cabine) n'est pas adapté à ce parcours (puisque la cabine est le lieu physique de téléconsultation pour le patient). </t>
  </si>
  <si>
    <t>Un terminal de carte de crédit peut être mis à disposition du patient (puisque la cabine est un lieu physique de téléconsultation côté patient).</t>
  </si>
  <si>
    <t xml:space="preserve">La solution ne permet pas à l'heure actuelle de télétransmettre des feuilles de soin électroniques à l'assurance maladie; Toutefois le médecin dispose des informations permettant d'activer la télétransmission depuis son logiciel métier via l'identification réalisée dans la cabine (lecteur de Carte Vitale). </t>
  </si>
  <si>
    <t>La solution respecte l’encadrement légal et réglementaire en matière de protection des données à caractère personnel, de confidentialité et d’hébergement des données de santé à caractère personnel. H4D a obtenu un accord de la CNIL avant publication de l'avenant 6.</t>
  </si>
  <si>
    <t>La solution permet d'identifier les patients grâce à nom prénom date de naissance, sexe, mail, portable, adresse postale.  et double authentification (code temporaire par sms et mail)</t>
  </si>
  <si>
    <t>Avec le DPI EASILY</t>
  </si>
  <si>
    <t>Délégué à l'établissement de santé</t>
  </si>
  <si>
    <t>Délégué à l'établissement de santé ou la plateforme régionale AURA</t>
  </si>
  <si>
    <t>contact@hopsis.fr</t>
  </si>
  <si>
    <t>Le moteur de téléconsultation est basé sur une solution intégrée à la liste des logiciels libres préconisés par l’État français dans le cadre de la modernisation globale de ses systèmes d’informations</t>
  </si>
  <si>
    <t>Medicam est interopérée avec la solution sécurisée Messagerie Patient Medimail Patient développée par MiPih</t>
  </si>
  <si>
    <t xml:space="preserve">Les rendez-vous de téléconsultation restent dans l’agenda du médecin utilisateur de Medicam ; par ailleurs, les logs techniques permettent de tracer l’historique des actes </t>
  </si>
  <si>
    <t>Les traits d'identité requis pour que le professionnel de santé propose une téléconsultation sont les suivants : Nom, Prénom, Civilité, Date de naissance, Adresse mail, Numéro de téléphone du Patient_x000D_
 Double authentification par messagerie et génération d'OTP sur son téléphone portable ou fixe (vocalisation de SMS)</t>
  </si>
  <si>
    <t xml:space="preserve">Pour bénéficier d’un compte Medicam , le professionnel de santé doit avoir une adresse MSSanté. </t>
  </si>
  <si>
    <t>Il existe d'abord une authentification par la détention d'une adresse MSSanté, puis l'envoi des informations de connexion (Login/Mot de passe)  via ce canal sécurisé. En outre, il est impossible de sauvegarder sur le navigateur le couple identifiant mot de passe</t>
  </si>
  <si>
    <t>Vidéotransmission en asynchrone pour le moment, synchrone prévue pour le 15 avril</t>
  </si>
  <si>
    <t xml:space="preserve">La gestion des relations patient/praticien se fait de manière asynchrone._x000D_
</t>
  </si>
  <si>
    <t>www.neuradom.com   /   magali.mudet@neuradom.com   /  0611460813</t>
  </si>
  <si>
    <t>Nous transmettons l'imagerie médical du patient. Nous avons mis en place un système de "bloc-note" afin d'accompagner le manipulateur radio.</t>
  </si>
  <si>
    <t>Nous pouvons nous interfacer avec plusieurs type de système via interface HL7._x000D_
Les professionnels de santé requérants peuvent télécharger des documents sur la plateforme.</t>
  </si>
  <si>
    <t>L'ensemble des actions est tracée. Elle est visible directement dans l'outil.</t>
  </si>
  <si>
    <t>02 85 52 90 60</t>
  </si>
  <si>
    <t>ordonnances, feuilles de soins</t>
  </si>
  <si>
    <t>bilan imagerie, biologique, photo</t>
  </si>
  <si>
    <t>le patient adresse secondairement la feuille de soin à la CPAM</t>
  </si>
  <si>
    <t>AZnetwork, AWS</t>
  </si>
  <si>
    <t>www.bfordoc.com</t>
  </si>
  <si>
    <t>Le partage se fait soit par un partage de la vue d'un document qui reste sur le poste de travail du professionnel, soit par l'envoi du document comme une ordonnance par un envoi sécurisé directement depuis la salle de téléconsultation.</t>
  </si>
  <si>
    <t>La décision du rendez-vous reste à l'initiative du professionnel de santé qui envoie la date et l'heure du rendez-vous avec le lien d'accès à la salle et possibilité de rappel.</t>
  </si>
  <si>
    <t>Npn disponible aujourd'hui. Actuellement, notre partenaire Doctinet qui intègre la solution Linkello Médical propose une solution de paiement</t>
  </si>
  <si>
    <t>Afin de ne pas démultiplier les outils de télétransmission, nos utilisateurs passent par leurs logiciels de gestion de cabinet agréé pour l'envoi des feuilles de soin en déclarant un acte TC</t>
  </si>
  <si>
    <t xml:space="preserve">Un journal des téléconsultations est disponible depuis son compte </t>
  </si>
  <si>
    <t xml:space="preserve"> </t>
  </si>
  <si>
    <t>contact@bistri.com/01 86 86 02 11</t>
  </si>
  <si>
    <t>www.hopimedical.com</t>
  </si>
  <si>
    <t xml:space="preserve">L'application Lyf Pro permet _x000D_
- d'accepter les paiements de toutes cartes bancaires émises par une banque localisée en UE (ainsi que Lyf Pay)_x000D_
- d’accepter des transactions en proximité et à distance (notamment adapté à la téléconsultation) via l'envoi d'un lien de paiement sécurisé par SMS ou email_x000D_
- Est simple et immédiat à activer (parcours web en mode selfcare)_x000D_
- Est sans équipement (application mobile)_x000D_
- Bénéficie d’accompagnement opérationnel de la part de Lyf dans le cas de la prise en main (formation, appels sortants etc…)_x000D_
- Est proposé gratuitement pendant la crise sanitaire (jusqu'au 17/04) </t>
  </si>
  <si>
    <t xml:space="preserve">Le logiciel USE Together inclut un audiochat permettant de se parler en direct et d'échanger des messages écrits (mode chat) parallèlement aux interactions de chacun des participants sur les documents partagés </t>
  </si>
  <si>
    <t>Le logiciel USE Together permet de consulter, de visualiser et de commenter tout type de documents ou d'imageries bio-médicale entre tous les participants de la session.</t>
  </si>
  <si>
    <t>USE Together permet de visualiser à plusieurs participants simultanément et à distance depuis un poste "maitre" tout type de document ou d'imagerie sans qu'aucune données ne soit transmises depuis le poste maître. Les autres participants à la session ne visualisent qu'un flux video encrypté ne contenant aucune données. par contre tous les participants peuvent interagir simultanément sur le programme ouvert sur le poste maître. Chaque participant dispose d'un curseur identifié apparaissant sur le poste maître et peut également se servir de son clavier. De plus tous les participants peuvent dialoguer en direct via l'audiochat.</t>
  </si>
  <si>
    <t>USE Together assure que la mise en relation des participants à la session est anonyme et sécurisée. De fait aucune données n'est transmise depuis le poste maître vers les postes invités.  Les données restent là où elles se trouvent y compris dans le cas ou elles sont hébergées sur un serveur certifié HDS!</t>
  </si>
  <si>
    <t>USE Together inclut une fonction d'enregistrement de la session qui permet de retracer entièrement le déroulé d'une session et tous les échanges écrits, vocaux et toutes les interactions effectuées entre les participants.</t>
  </si>
  <si>
    <t xml:space="preserve">USE Together permet la mise en relation en mode pair à pair d'un ordinateur maître avec un ou plusieurs autres ordinateurs invités. Dans ce mode d’interaction les données de l’ordinateur maître ne sont jamais transmises aux ordinateurs invités ! ceux-ci ne reçoivent qu’un flux vidéo encrypté qui n’est que la recopie « image » de l’écran de l’ordinateur maître ; flux auquel est incorporé les échanges audio des participants. USE Together se comporte comme un aiguillage assurant l’acheminement des données sans que celles-ci transitent par les serveurs de USE Together. Quelles que soient les données, anonymisées ou pas, échangées USE Together n’y a jamais accès ! </t>
  </si>
  <si>
    <t>Cette option peut-être ajoutée si nécessaire</t>
  </si>
  <si>
    <t>www.use-together.com    didier.debons@use-together.com</t>
  </si>
  <si>
    <t>Cette fonctionnalité peut être intégrée dans une roadmap rapidement.</t>
  </si>
  <si>
    <t>Cette fonctionnalité doit être testée pour une mise en production.</t>
  </si>
  <si>
    <t>Claranet</t>
  </si>
  <si>
    <t>Controle manuel par l'éditeur.</t>
  </si>
  <si>
    <t>Cette fonctionnalité n'est pas encore développée.</t>
  </si>
  <si>
    <t>yannick.taes@alantaya.com</t>
  </si>
  <si>
    <t>Pas de télé consultation</t>
  </si>
  <si>
    <t>Mot de passe OTP pour création de compte et ensuite uniquement mots de passe fort pour connexion.</t>
  </si>
  <si>
    <t>Dyalog dispose d'un module de téléconsultation intégré.</t>
  </si>
  <si>
    <t xml:space="preserve">Le module de partage de documents est intégré. </t>
  </si>
  <si>
    <t xml:space="preserve">Le calendrier est intégré. </t>
  </si>
  <si>
    <t xml:space="preserve">Le module de paiement est intégré. </t>
  </si>
  <si>
    <t>www.dyalog.fr</t>
  </si>
  <si>
    <t xml:space="preserve">le praticien doit disposer d'une solution de paiement par téléphone._x000D_
Une telle solution est intégrable à la solution sur demande_x000D_
</t>
  </si>
  <si>
    <t xml:space="preserve">Il est nécessaire d'utiliser un logiciel indépendant SESAME-VITALE </t>
  </si>
  <si>
    <t>Le référencement d'un professionnel est soumis à vérification manuelle</t>
  </si>
  <si>
    <t>tc@telemed.fr</t>
  </si>
  <si>
    <t xml:space="preserve">H4D Consult Station® </t>
  </si>
  <si>
    <t xml:space="preserve">** MISE A JOUR DU DOCUMENT SOUMIS LE 16 MARS **_x000D_
Nos solutions sont destinées aux professionnels dentaires, qui peuvent les utiliser pour le suivi des patients à domicile ou en établissement de santé. Dental Monitoring permet l'évaluation et la surveillance de la santé bucco-dentaire des patients à distance, à partir de photos intra-orales prises avec un smarthone, de manière instantanée et automatique, grâce à l'Intelligence Artificielle. _x000D_
Pendant le durée de la pandémie, nous souhaitons rendre notre technologie disponible au plus grand nombre rapidement. Nous avons lancé deux versions simplifiées de nos produits, permettant aux professionnels dentaires de continuer à servir au mieux leurs patients de manière sécurisée. _x000D_
1. Photo Monitoring Light: Suivi à distance d'un traitement d'orthodontie en cours. _x000D_
2. SmileMate: Consultation dentaire virtuelle, à partir d'une appli web._x000D_
 _x000D_
Plus de détails:  https://dental-monitoring.com/maintain-patient-care/?lang=fr </t>
  </si>
  <si>
    <t>Stimulab</t>
  </si>
  <si>
    <t>Patient fragile à domicile._x000D_
Patient en établissement de santé addictologique (SSR, CSAPA,...)._x000D_
Patient ayant besoin d'un renouvellement d'ordonnance pour traitement de substitution._x000D_
Patient en EHPAD.</t>
  </si>
  <si>
    <t>SAMU, EHPAD, HAD, CH, CHU, infirmières, SIAD, cliniques, GCS, ADMR, établissements pénitentiaires</t>
  </si>
  <si>
    <t>Interactivité Vidéo et Systèmes</t>
  </si>
  <si>
    <t>Djanah</t>
  </si>
  <si>
    <t>LINKYVET</t>
  </si>
  <si>
    <t xml:space="preserve">Equipe cynotechnique armée, police, secours..._x000D_
Propriétaire d'animaux de compagnie_x000D_
Eleveurs (bovins, caprins, ovins, porcins...)_x000D_
SPA_x000D_
</t>
  </si>
  <si>
    <t>Ambulis</t>
  </si>
  <si>
    <t>tout type de patient</t>
  </si>
  <si>
    <t>La Consult Station® permet de réaliser des prises de mesures en autonomie par le patient (poids, taille, IMC, température, saturation O2, fréquence cardiaque, tension artérielle…), guidées par un tutoriel vidéo. Le patient reçoit à la fin de la session un rapport imprimé de ses constantes. _x000D_
Elle permet également de réaliser des téléconsultations avec un médecin en visioconférence. Outre la videotransmission sécurisée, le médecin peut également, grâce à la diversité des capteurs et instruments de mesure présents dans la cabine, réaliser un examen clinique, établir un diagnostic à distance et, si besoin, délivrer une ordonnance. C'est un dispositif médical de classe IIa, certifié CE, répondant aux exigences sanitaires strictes face à ce contexte épidémique (bionettoyage EN14476 entre chaque passage) et respectant l’encadrement légal et réglementaire en matière de protection des données à caractère personnel, de confidentialité et d’hébergement des données de santé à caractère personnel</t>
  </si>
  <si>
    <t>La Solution permet le respect du colloque singulier entre le patient et le professionnel de santé avec un chiffrage TLS des flux audio video (messages SIP)/SRTP (paquets audio-video).</t>
  </si>
  <si>
    <t>La solution permet la sécurisation de l'échange de données entre les patients et les professionnels de santé avec un chiffrage TLS 256 bits des flux de données de santé transmis</t>
  </si>
  <si>
    <t xml:space="preserve">Messages personnalisés du dentiste vers son patient concernant son traitement </t>
  </si>
  <si>
    <t xml:space="preserve">Photos intra-orales prises à partir du smartphone </t>
  </si>
  <si>
    <t xml:space="preserve">Fonctionnalité intégrée le 18 Mars </t>
  </si>
  <si>
    <t xml:space="preserve">Notre travail avec les sociétés Coreye et AWS nous permet de justifier d'une couverture complète de nos activités par sous-traitance. Nous sommes de plus, dans un souci d'amélioration continue de nos activités, en cours de certification directe ISO 27001/HDS auprès de BSI. </t>
  </si>
  <si>
    <t>Nouvelle fonctionnalité développée et intégrée à notre produit</t>
  </si>
  <si>
    <t xml:space="preserve">Logiciel conforme au chiffrement TLS1.2 pour la transmission des messages personnalisés du médecin vers son patient concernant son traitement </t>
  </si>
  <si>
    <t>Cette identification renforcée est une nouvelle fonctionnalité développée et intégrée à notre produit.</t>
  </si>
  <si>
    <t>Nous avons amélioré notre processus interne (renforcement de la traçabilité) de vérification du droit d’exercer du professionnel de santé.</t>
  </si>
  <si>
    <t>team@stimulab.fr 0149883588 http://www.stimulab.fr/covid-19/</t>
  </si>
  <si>
    <t>Accès via navigateur (pas de téléchargement d’application pour centre de régulation et correspondant)_x000D_
• Intégration authentification SSO (via openID connect)_x000D_
• Invitation sécurisée correspondant(s) SMS, mail (Android, iOS)_x000D_
• Appels vidéo en direct à faible latence (à deux ou en conférence) avec auto-adaptation en fonction de la_x000D_
bande passante disponible_x000D_
• Gestion de caméra à distance (zoom, prise de photo, flash)_x000D_
• Outil de collaboration : partage d’écran, captures d’écran, annotations_x000D_
• Curseur sur le flux vidéo_x000D_
• Messagerie instantanée_x000D_
• Liste de présence</t>
  </si>
  <si>
    <t>Echanges de documents bidirectionnels sécurisés et chiffrés_x000D_
Possibilité d'interaction (annotations) sur le document en live</t>
  </si>
  <si>
    <t>Pas de conservation de données nominatives ou sensibles dans la solution</t>
  </si>
  <si>
    <t>La solution est hébergée chez Bretagne Télécom qui est certifié HDS sur les 6 items de la certifications</t>
  </si>
  <si>
    <t xml:space="preserve">Tous les flux sont chiffrés TLS 1.2 ou 1.3 </t>
  </si>
  <si>
    <t xml:space="preserve">Intégration de la E-CPS en cours avec l'ANS </t>
  </si>
  <si>
    <t>www.amaxperteye.com</t>
  </si>
  <si>
    <t>Via la technologie WebRTC</t>
  </si>
  <si>
    <t>Registre de donnée</t>
  </si>
  <si>
    <t>Via le détail des appels</t>
  </si>
  <si>
    <t>contact@ives.fr</t>
  </si>
  <si>
    <t xml:space="preserve">C'est uniquement le vétérinaire qui peut fixer un rendez-vous de téléconsultation à son client, par téléphone. </t>
  </si>
  <si>
    <t>Nous ne sommes pas sur la santé humaine</t>
  </si>
  <si>
    <t>Non, car pas de données de santé humaine</t>
  </si>
  <si>
    <t>Non car pas encore en place pour les vétérinaires</t>
  </si>
  <si>
    <t>Différent des médecins</t>
  </si>
  <si>
    <t>contact@linkyvet.com</t>
  </si>
  <si>
    <t>La solution intègre un agenda qui permet au professionnel de santé de planifier des_x000D_
téléconsultations pour ses patients. En l'état actuel du paramétrage de la solution, la prise de RDV_x000D_
en ligne par le patient lui même n'est pas activée.</t>
  </si>
  <si>
    <t>Padoa</t>
  </si>
  <si>
    <t>Solution dédiée aux services de santé au travail (médecine du travail)</t>
  </si>
  <si>
    <t>Médialis</t>
  </si>
  <si>
    <t>Médiateam</t>
  </si>
  <si>
    <t>Patient à son domicile ou en établissement</t>
  </si>
  <si>
    <t>Bravodoc</t>
  </si>
  <si>
    <t>Bravodoc.fr</t>
  </si>
  <si>
    <t xml:space="preserve"> Patient à son domicile, patient en établissements de santé, en EHPAD, en établissements pénitentiaires</t>
  </si>
  <si>
    <t>AXON’CARE</t>
  </si>
  <si>
    <t>AXOCARE</t>
  </si>
  <si>
    <t xml:space="preserve">La solution AXOOCARE est une solution de médecine connectée multi-domaines. AXOCARE couvre les besoins des professionnels de santé ainsi que ceux des patients. AXOCARE pourrait donc être utilisé par les patients à domicile ou dans les établissements de santé et par les professionnels de santé._x000D_
En 2014, plus de 3 000 élèves de 6ème en Champagne-Ardenne ont bénéficié d’un dépistage de maladies cardiaques, notamment le syndrome du QT-long, par le module de télé-cardiologie d’AXOCARE._x000D_
La solution AXOCARE utilise les algorithmes d’intelligence artificielle développés par nos équipes R&amp;D en étroite collaboration avec des professionnels de santé renommés._x000D_
Aujourd’hui, plus de 30 000 salariés en Marne bénéficient du module de santé au travail de notre solution AXOCARE. De plus, dans les 3 prochaines années, plus de 1 300 000 salariés de la région Grand Est bénéficieront d’un dépistage de maladies cardiaques et de prédiabète par le module CardioNum’ de notre solution AXOCARE. </t>
  </si>
  <si>
    <t>BISOM</t>
  </si>
  <si>
    <t>Directement les patients à leur domicile_x000D_
Patient en établissement de santé (EHPAD)_x000D_
Les personnels effectuant des transports médicaux (SMUR, Ambulancier, secouristes, Sapeurs Pompiers, Sécurité Civile, Armée, …)</t>
  </si>
  <si>
    <t xml:space="preserve">Rm ingénierie </t>
  </si>
  <si>
    <t>Caroline Garey</t>
  </si>
  <si>
    <t>Patients domicile</t>
  </si>
  <si>
    <t>yann.le.guillou@biosency.com</t>
  </si>
  <si>
    <t>BiOSENCY</t>
  </si>
  <si>
    <t>Yann LE GUILLOU</t>
  </si>
  <si>
    <t>Normandie ; Grand-Est ; Nouvelle-Aquitaine ; Ile-de-France ; Bretagne ; Occitanie ; Provence-Alpes-Côte d'Azur ; Hauts-de_France</t>
  </si>
  <si>
    <t>EYE NEED</t>
  </si>
  <si>
    <t xml:space="preserve">Tous professionnels de santé visuelle (ophtalmologues, orthoptistes, opticiens, ...), et intervenants annexes (pharmacies, Ehpad, médecins généralistes, ...) </t>
  </si>
  <si>
    <t>Medical Intelligence Service</t>
  </si>
  <si>
    <t>Medvir (pour médecine virtuelle), logiciel permettant de produire des hypothèses diagnostiques et un indice de gravité</t>
  </si>
  <si>
    <t xml:space="preserve">Tout patient équipé d'un smartphone, d'un pc ou d'une tablette peut utiliser la solution d'intelligence artificielle Medvir. Tout patient en recherche de solution immédiatement accessible pour comprendre quelle hypothèse diagnostique et quelle degré de gravité révèle ses symptômes et ses constantes. </t>
  </si>
  <si>
    <t>docmeetoo</t>
  </si>
  <si>
    <t>toobeeb</t>
  </si>
  <si>
    <t>TOUS les patients ( en ALD, en CMU, en EHPAD, alternative aux appels SAMU et URGENCES, patients à l'étranger ou en établissements pénitenciaires)</t>
  </si>
  <si>
    <t xml:space="preserve">Cabinet infirmier Guyon Costa </t>
  </si>
  <si>
    <t xml:space="preserve">Clickdoc téléconsultation </t>
  </si>
  <si>
    <t>Patients à domiciel</t>
  </si>
  <si>
    <t>Nouvelle-Aquitaine</t>
  </si>
  <si>
    <t>ASTUS-SA</t>
  </si>
  <si>
    <t>AMD - Assistant Médical à Distance</t>
  </si>
  <si>
    <t>La solution est utilisable par divers publics : patient à domicile, en hospitalisation à domicile, en établissement d'accueil type EHPAD, etc</t>
  </si>
  <si>
    <t>ViiBE</t>
  </si>
  <si>
    <t>Tout patient ayant accès à un smartphone (ou autre appareil connecté) et à une connexion internet est en mesure d'utiliser notre solution de vidéo assistance à distance.</t>
  </si>
  <si>
    <t xml:space="preserve">Infirmière libérale </t>
  </si>
  <si>
    <t xml:space="preserve">Lebaud laetitia infirmière libérale </t>
  </si>
  <si>
    <t xml:space="preserve">Patient à domicile </t>
  </si>
  <si>
    <t>Bourgogne-Franche-Comté</t>
  </si>
  <si>
    <t>GLOWBL</t>
  </si>
  <si>
    <t>Glowbl</t>
  </si>
  <si>
    <t>My Res’O Téléconsult’</t>
  </si>
  <si>
    <t>Tous les patients sont susceptibles d’utiliser notre solution de téléexpertise et téléconsultation pour du suivi ophtalmologique. Nos services peuvent être déployés autant à domicile qu’en cabinet médical. En particulier, les patients les plus éloignés du soin peuvent avoir accès à nos services (en ALD, résidant en zones dites sous-denses, résidant en EHPAD, détenus)._x000D_
Deux offres de télémédecine sont proposées :_x000D_
- Téléconsultation : le patient à un rendez-vous programmé en visioconférence en direct avec un ophtalmologue à distance. _x000D_
- Téléexpertise : un professionnel de santé (orthoptiste) est présent avec le patient pour réaliser des examens interprétés à distance par un ophtalmologue</t>
  </si>
  <si>
    <t>T-MED</t>
  </si>
  <si>
    <t>Visio</t>
  </si>
  <si>
    <t>Patient à domicile, professionnel de santé en institution et en libéral</t>
  </si>
  <si>
    <t>Ōtzii / Adola</t>
  </si>
  <si>
    <t xml:space="preserve">Ōtzii </t>
  </si>
  <si>
    <t>Les patients à domicile ou en EHPAD, les Pharmaciens, professionnels de santé (infirmiers, soignants...), centres de soins et hospitaliers</t>
  </si>
  <si>
    <t>Ile-de-France ; Auvergne-Rhône-Alpes ; Pays de la Loire</t>
  </si>
  <si>
    <t>Flux vidéos sécurisés</t>
  </si>
  <si>
    <t>Echanges de document au sein de la solution Padoa</t>
  </si>
  <si>
    <t>Planification des rendez-vous implémentée dans la solution conformément à la stratégie de convocation du service de santé au travail (liberté ou non au salarié ou à l'employeur de changer ou déplacer son rendez-vous)</t>
  </si>
  <si>
    <t>Non applicable dans le cadre de la santé au travail</t>
  </si>
  <si>
    <t>Pratique le « privacy by design »_x000D_
Dispose de son propre DPO_x000D_
Dispose d’un registre de traitement « sous-traitant » qui est communiqué au client pour établir le sien_x000D_
Dispose d’un modèle de notice d’information détaillée permettant au SSTI d’établir sa propre notice_x000D_
Dispose d’une étude d’impact sur la vie privée type qui peut être utilisée par les SSTI_x000D_
Héberge et traite les données du client sur un hébergeur de données de santé et met en place un certain nombre de procédures de sécurité (détaillées dans la suite de ce document)_x000D_
Chiffrement des communication de bout-en-bout_x000D_
Cloisonnement des données entre clients_x000D_
Double-authentification des utilisateurs_x000D_
Aucun traitement ni stockage de données sur les postes de travail des utilisateurs_x000D_
Pseudonymisation pour les études statistiques menées par le service de santé au travail_x000D_
Redondance des données sur plusieurs sites de l’hébergeur_x000D_
Sauvegarde et journalisation_x000D_
Audit indépendant annuel de sécurité</t>
  </si>
  <si>
    <t>100% des données hébergées sur HDS</t>
  </si>
  <si>
    <t>100% des visites (TLC ou non) sont tracées</t>
  </si>
  <si>
    <t>Flux HTTPS de bout en bout</t>
  </si>
  <si>
    <t>Double authentification via email + sms</t>
  </si>
  <si>
    <t>Cette vérification est dévolue au service de santé au travail</t>
  </si>
  <si>
    <t>double authentification via mot de passe + email ou sms au choix du professionnel de santé (pas d'utilisation de la carte CPS)</t>
  </si>
  <si>
    <t>www.padoa.fr - contact@padoa.fr</t>
  </si>
  <si>
    <t>www.medialis.com / contact@medialis.com / 01 82 83 81 20</t>
  </si>
  <si>
    <t>Une feuille de soin en format pdf est téléchargeable à la suite de la consultation</t>
  </si>
  <si>
    <t>Un module de vidéo conférence sécurisée est en cours de développement et sera intégré dans la solution AXOCARE.  Ce module permettra un échange sécurisé entre les professionnels de santé et leurs patients.</t>
  </si>
  <si>
    <t xml:space="preserve">La solution AXOCARE est équipée d’un module de gestion électronique des documents (GED). Tous les documents sont chiffrés et enregistrés dans la base de données en format Byte. Ce module permet donc aux utilisateurs de la solution de gérer et de partager des documents en tout sécurité. Tous les échanges de documents sont tracés par le module de traçabilité de la solution AXOCARE. </t>
  </si>
  <si>
    <t xml:space="preserve">Le module de gestion électronique des documents (GED) de la solution AXOCARE permet d’échanger des documents d’une manière sécurisée.  _x000D_
Nous préconisons l’utilisation de la messagerie sécurisée de l’ASIP Santé (Mailiz) pour échanger des documents entre des professionnels de santé. </t>
  </si>
  <si>
    <t>La solution AXOCARE intègre un module de gestion de planning. Ce module permet au professionnel de santé de :_x000D_
-	Planifier et gérer des rendez-vous_x000D_
-	Visualiser une synthèse du rendez-vous sur le planning_x000D_
-	Partager ses créneaux_x000D_
-	Réserver ses horaires en fonction du type de ses activités_x000D_
-	Programmer des rappels_x000D_
Le patient pourrait également utiliser ce module afin de :_x000D_
-	Demander un rendez-vous : _x000D_
o	Motif de la demande_x000D_
o	Le jour et l’heure du rendez-vous_x000D_
-	Gérer ses rendez-vous : annuler, reporter, modifier le motif</t>
  </si>
  <si>
    <t xml:space="preserve">Le module du paiement de l’acte est en cours d’intégration dans la solution AXOCARE. La procédure d’homologation de la solution AXOCARE a été démarrée en Janvier 2020 et est en cours auprès de la CNDA. </t>
  </si>
  <si>
    <t xml:space="preserve">La procédure d’homologation de la solution AXOCARE est en cours auprès de la CNDA. Par conséquent, la solution AXOCARE est interopérable avec tous les logiciels DMP compatibles. </t>
  </si>
  <si>
    <t>Compte tenu de la nature et de la sensibilité de ses domaines d’activités, AXON’ CABLE est particulièrement concerné par les principes posés par le RGPD et les préoccupations que sont la sécurité, la confidentialité et la protection des données ont toujours été au cœur de notre métier et sont partie intégrante de l'ADN de notre entreprise. Dans ce cadre, tout notre personnel est sensibilisé dès son embauche aux exigences de sécurité et de confidentialité des données (livret d'accueil remis à l'embauche intégrant la politique de protection des données personnelles, charte informatique signée à la remise)._x000D_
En plus, dans le développement de nos solutions les normes de développement des dispositifs médicaux ont été appliquées dont notamment les normes IEC 62304 , IEC 62366 , ISO 14971 et ISO 13053-1 .</t>
  </si>
  <si>
    <t xml:space="preserve">La solution AXOCARE sera hébergée dans un environnement sécurisé et certifié pour les hébergements des données de santé. </t>
  </si>
  <si>
    <t xml:space="preserve">Toutes les actions réalisées par la solution AXOCARE sont tracées et enregistrées dans une base de données protégée et non-modifiable. Cette base de données est isolée du reste du système et est accessible uniquement par l’administrateur du système. </t>
  </si>
  <si>
    <t>Lorsque les données sont transférées via Internet (voix, vidéo), le système utilise le chiffrement de la communication SSL._x000D_
En plus de ces mesures, pour des échanges interprofessionnels, nous préconisons l’utilisation de la messagerie sécurisée de l’ASIP Santé (Mailiz).</t>
  </si>
  <si>
    <t>L’échange de données entre tous les acteurs du système, comme par exemple entre le patient et le professionnel de santé, est sécurisé par le chiffrement SSL.  _x000D_
Toutes les données de la base de données sont chiffrées conformément à la réglementation française et européenne en vigueur. _x000D_
Le chiffrement des données garantie également que les données ne soient pas compromises lors d’une intervention de maintenance par votre prestataire informatique externe.</t>
  </si>
  <si>
    <t xml:space="preserve">L’identification des patients dans la solution AXOCARE est possible en fonction de plusieurs traits d’identité de base :  nom de naissance ; nom marital ; prénom ; date de naissance ; lieu de naissance ; sexe. D’autres paramètres comme le numéro de sécurité sociale ou l’INS (Identifiant National de Santé) peuvent être également utilisés afin d’identifier les patients.  _x000D_
_x000D_
Conformément aux exigences de l’ASIP Santé et de la CNIL, la solution AXOCARE intègre un module d’authentification forte. Ce module d’authentification utilise un login et un mot de passe complexe d’au moins de 10 caractères pour générer un code unique et temporaire qui sera ensuite transféré par e-mail ou par SMS à l’utilisateur afin de finaliser la procédure d’authentification. Ce module permet également à l’utilisateur de réinitialiser son mot de passe en cas d’oubli.   </t>
  </si>
  <si>
    <t xml:space="preserve">L’annuaire des professionnels de santé est intégré dans la solution AXOCARE. Le droit d’exercer du professionnel de santé sera automatiquement vérifié par AXOCARE. La solution permet également une recherche intuitive et multicritère des professionnels de santé en fonction de leur nom, prénom ainsi que leur code RPPS ou ADELI.   </t>
  </si>
  <si>
    <t xml:space="preserve">Une authentification forte au travers de l’utilisation de la carte CPS est également proposée dans la solution AXOCARE.   </t>
  </si>
  <si>
    <t>www.axo.care</t>
  </si>
  <si>
    <t>- La vidéo transmission est réalisée depuis la tour de contrôle de régulation SAMU ou autres organisations médicales (SDIS, Armée, PDS, …) : Application Web utilisable sans installation_x000D_
-&gt; Vers un patient directement via son smartphone sans installation préalable: Professionnel &lt;&gt; Patient_x000D_
-&gt; Vers l'App mobile de l'effectueur du transport sanitaire (App Android) : Professionnel &lt;&gt; Professionnel_x000D_
Remarque : déployable en 4h à réception des identifiants en régulation._x000D_
_x000D_
La solution BISOM est basée sur le protocole WebRTC permettant un échange vidéo vers le professionnel de santé via le smartphone du patient sans installation préalable.</t>
  </si>
  <si>
    <t>- Dans le cas d'un échange direct avec un patient, le médecin ou l'agent de régulation médicale visualise uniquement via le flux vidéo proposé par la solution._x000D_
- Dans le cas d'un transport sanitaire, l'agent du vecteur effectuant la transport peut transférer des photos (patient, ordonnance,...) avec commentaires et mise en avant, décrire par des schémas la situation ou envoyer des vidéos courtes (&lt;1mn)._x000D_
- L'ensemble des données saisies sur le terrain : patient, histoire de la maladie, les paramètres vitaux, les mises en conditions du patient et la géolocalisation des équipes  sont remontés en "temps réel" à la tour de contrôle pour permettre le suivi par le médecin régulateur</t>
  </si>
  <si>
    <t>- C'est le professionnel de santé qui prend contact avec le patient ou le secouriste assurant la prise en charge_x000D_
- Dans le cas d'un transport sanitaire il est réalisé à la demande du régulateur</t>
  </si>
  <si>
    <t xml:space="preserve">- Les données liées à l'échange vidéo ne sont pas conservées, nous stockons les informations du dossier patient pris en charge pendant 30j_x000D_
- Nous stockons les informations permettant l'authentification du personnel de santé _x000D_
- Conformément au RGPD, sur simple demande par courrier électronique à rgpd@bisom.fr tout utilisateur de la solution peut demander la suppression des informations le concernant._x000D_
- Les PIA et registres de traitements ont été bâtis en collaboration le CHU de Lille </t>
  </si>
  <si>
    <t>La solution est hebergée sur les infrastructures de la société ATE certifiée hebergeurs de données de santé. (https://esante.gouv.fr/labels-certifications/hds/liste-des-herbergeurs-certifies)</t>
  </si>
  <si>
    <t>- Toutes les demandes de mise en relation vidéos sont traçées avec d'un côté l'identifiant du personnel de santé et de l'autre le numéro de téléphone du patient._x000D_
- Dans le cas d'un transport sanitaire, l'identifiant de l'effectueur est également stocké pour identifier la transaction._x000D_
&gt; Ces données sont conservées 30j</t>
  </si>
  <si>
    <t>L'ensemble des flux sont chiffrés : _x000D_
Clés : TLS_ECDHE_RSA_WITH_AES_256_GCM_SHA384, 256bits, TLS1.2</t>
  </si>
  <si>
    <t>Non pour le patient, il est identifié par son numéro de téléphone_x000D_
Dans le cas d'un transport sanitaire, l'effectueur est identifié par 2 facteurs</t>
  </si>
  <si>
    <t>Les comptes sont créés par un administrateur dans l'établissement de soin. _x000D_
Ou par délégation par une demande au support de l'éditeur. (support@bisom.fr)</t>
  </si>
  <si>
    <t>Oui une authentification à au moins 2 facteurs est en place._x000D_
CPS / e-CPS : En cous d'implémentation</t>
  </si>
  <si>
    <t>www.bisom.fr / philippe.leroy@bisom.fr / +33 6 74 60 06 11‬</t>
  </si>
  <si>
    <t xml:space="preserve">Notre logiciel de télésuivi permet l'échange de données cardio-respiratoires en continu et plus particulièrement du taux de saturation en oxygène, de la fréquence respiratoire, de la fréquence cardiaque, de la température cutanée, de la duré d'activité journalière, du nombre de pas ainsi que des réponses à des auto-questionnaires de qualité de vie </t>
  </si>
  <si>
    <t>logiciel et données patient hébergés par COREYE</t>
  </si>
  <si>
    <t>Nous ne transmettons pas de voix ou vidéo</t>
  </si>
  <si>
    <t>Les données sont chiffrées en TLS de bout en bout</t>
  </si>
  <si>
    <t>login/mot de passe + envoi d'un code temporaire par SMS ou e-mail</t>
  </si>
  <si>
    <t>Lors de la déclaration des médecins et prestataires de soins il est nécessaire de rentrer RPPS ou ADELI pour les médecins et SIREN pour les PSAD pour valider leur inscription sur notre plateforme</t>
  </si>
  <si>
    <t>https://www.eyeneed.fr ; contact.pro@eyeneed.fr</t>
  </si>
  <si>
    <t>le logiciel d'intelligence artificielle Medvir est un questionnaire qui recueille l'ensemble des symptômes du patient et ses constantes vitales. il n'y a pas besoin de vidéo. Et son interrogatoire différentiel utilisant la logique floue permet d'appréhender finement à l'aveugle la problèmatique du patient avant toute prise en charge. (gain de temps et d'efficience)</t>
  </si>
  <si>
    <t xml:space="preserve">Le patient à l'issue de l'interrogatoire Medvir lit et peut télécharger une anamnèse reprenant l'ensemble des symptômes déclaré, les hypothèses diagnostiques et leur occurence, ainsi que le niveau de gravité (CCMU). Il lui est proposé une conduite à tenir en fonction du niveau de gravité, ainsi que les médicaments OTC qu'il peut prendre en attendant une prise en charge par un médecin. Ce document PDF normé est téléchargeable et partageable avec son médecin, ou dans le cadre d'une démarche quotidienne itérative, il peut être déversé dans un dossier de suivi du patient. </t>
  </si>
  <si>
    <t xml:space="preserve">Le patient à l'issue de l'interrogatoire Medvir reçoit et peut télécharger une anamnèse reprenant l'ensemble des symptômes déclaré, les hypothèses diagnostiques et leur occurrence, ainsi que le niveau de gravité (CCMU). Il lui est proposé une conduite à tenir en fonction du niveau de gravité, ainsi que les médicaments OTC qu'il peut prendre en attendant une prise en charge par un médecin. Ce document PDF normé est téléchargeable et partageable avec son médecin. Le médecin peut en prendre connaissance avant toute TLC ou consultation et le ranger dans son dossier patient. </t>
  </si>
  <si>
    <t xml:space="preserve">la solution d'IA est interopérable avec toute plateforme de télémédecine. Le degré de gravité (CCMU) exprimé en conclusion de l'interrogatoire Medvir et repris dans le PDF/anamnèse permet de sérier les patients dans un file d'attente, qu'il s'agisse des urgences mais aussi de solution de télémédecine. </t>
  </si>
  <si>
    <t xml:space="preserve">Pendant le temps de crise du coronavirus, le logiciel d'IA Medvir est mis à disposition gratuitement </t>
  </si>
  <si>
    <t>gratuit pendant le temps de la crise du coronavirus</t>
  </si>
  <si>
    <t xml:space="preserve">Medvir était conforme au RGPD avant même son existence. </t>
  </si>
  <si>
    <t xml:space="preserve">le logiciel n'identifie pas les personnes qui soumettent des requêtes, elles sont complètement anonyme. En ce sens le logiciel Medvir n'est pas soumis à la règlementation HDS. _x000D_
Mais une migration vers un serveur HDS est en cours pour servir des solutions entre EHPAD et CHU dans le cas où une traçabilité avec le patient pourrait être établie. </t>
  </si>
  <si>
    <t xml:space="preserve">Toutes les requêtes effectuées sur Medvir sont horodatées à la seconde. _x000D_
Elles peuvent être historicisées et analysées par symptôme, par gravité...par hypothèses diagnostiques pour faire de l'épidémiologie en temps réel. _x000D_
Si et seulement si, une autorisation de la CNIL exceptionnelle nous était donnée, nous pourrions rajouter une géolocalisation des patients utilisant Medvir et dont le résultat montre tel ou tel symptôme ou une forte suspicion de Covid19 afin de produire une épidémiologie plus fine. </t>
  </si>
  <si>
    <t>Tous les échanges entre le serveur Medvir et les réponses des patients sont sécurisés</t>
  </si>
  <si>
    <t xml:space="preserve">La solution expert Medvir répond à un déclaratif simple : sexe, âge, durée des symptômes, et éventuellement antécédents et constantes. C'est sur cette base anonyme que l’algorithme Medvir propose des hypothèses diagnostiques (incluant le Covid19), un indice de gravité et une conduite à tenir. Lorsque le système est connecté à des solutions de suivi patient ou de téléconsultation, l'identification patient se fait à l'extérieur de Medvir dans le logiciel de gestion patient. </t>
  </si>
  <si>
    <t xml:space="preserve">la solution d'IA expert Medvir n'est pas et ne remplace pas un professionnel de santé, elle comprend la plainte du patient, analyse ce que les symptômes peuvent exprimer en proposant des hypothèses diagnostique (87% de congruence avec le post diagnostic - étude sur 400 sujets aux Urgences) et  un niveau de gravité (100% de congruence dans l'ensemble des études cliniques effectuées). _x000D_
Medvir est un dispositif médical de classe I en passe de devenir IIa, elle éclaire le patient pour qu'il prenne sa décision, elle prépare la visite chez le médecin, pour plus d'efficience et de rapidité. </t>
  </si>
  <si>
    <t xml:space="preserve">Dans le cadre du Covid19 la solution Medvir sera mise en accès libre pour tout patient sur un site dédié. Pas d'identification, pas de paiement, le questionnaire est complètement anonymisé. </t>
  </si>
  <si>
    <t>loic.etienne@mis-medvir.fr le site de mise à disposition de l'IA de Medvir PréDiag gratuit est en cours de finalisation</t>
  </si>
  <si>
    <t>permet la prise en charge de soins non programmé et/ou de déterminer un rappel du médecin en fonction des disponibilités</t>
  </si>
  <si>
    <t>date heure QRcode</t>
  </si>
  <si>
    <t>http://Toobeeb.fr          support@docmeetoo.io    06 62 22 05 27</t>
  </si>
  <si>
    <t xml:space="preserve">Simply vitale </t>
  </si>
  <si>
    <t xml:space="preserve">Cabinetidegradignan@gmail.com </t>
  </si>
  <si>
    <t xml:space="preserve">Le logiciel permet au professionnel de communiquer au patient les bilans de consultation, avis et ordonnances médicales. </t>
  </si>
  <si>
    <t>Le logiciel permet au patient de communiquer des documents directement au professionnel : documents écrits, photos, vidéo...</t>
  </si>
  <si>
    <t>Pas encore réalisé</t>
  </si>
  <si>
    <t>Les données sont hébergées par un hébergeur certifié HDS</t>
  </si>
  <si>
    <t>Données cryptées par procédé AES2048 bit</t>
  </si>
  <si>
    <t>Non abouti en cours de réalisation</t>
  </si>
  <si>
    <t>Identification électronique du professionnel sans référencement au sein des répertoires d'identités professionnelles de référence</t>
  </si>
  <si>
    <t>Création d'un identifiant et mot de passe pour le professionnel avec envoi par mail par ce dernier (pour personnalisation)</t>
  </si>
  <si>
    <t>https://www.astus-sa.com/    mail : Constantin.Papadas@astus-sa.com ou Radia.Koubaa@astus-sa.com  tél : 09 54 92 46 55</t>
  </si>
  <si>
    <t>Le professionnel de santé et son patient disposent d'un flux vidéo bilatéral, le professionnel de santé ayant la capacité de demander au patient de changer de la caméra avant à la caméra arrière et vice-versa.</t>
  </si>
  <si>
    <t>Le professionnel de santé téléconsultant peut partager tout document sous format PDF avec le patient, qui peut l'enregistrer.</t>
  </si>
  <si>
    <t>Le patient peut partager tout document sous format PDF avec le professionnel de santé téléconsultant, qui peut l'enregistrer.</t>
  </si>
  <si>
    <t>Toute donnée traitée par ViiBE est hébergée sur des serveurs de l'Union Européenne. Tout transfert de donnée est cryptée. Les fournisseurs de services à qui ViiBE fait appel sont tous certifiés RGPD (AWS, Azure Microsoft, SendGrid, Twilio, Rollbar, OVH, Tokbox)</t>
  </si>
  <si>
    <t>Nous pouvons implémenter un sous-domaine dédié dans un serveur certifié HDS dans un délai de 1 jour.</t>
  </si>
  <si>
    <t>Un system de tickets, recensant l'ensemble du flux vidéo, des messages envoyés, et des documents partagés, est consultable.</t>
  </si>
  <si>
    <t>Toutes les données sont cryptées en TLS.</t>
  </si>
  <si>
    <t xml:space="preserve">viibe.co contact@viibe.co </t>
  </si>
  <si>
    <t>0620306547</t>
  </si>
  <si>
    <t>Solutions déjà utilisée dans de nombreux secteurs d'activité</t>
  </si>
  <si>
    <t>partage de documents, photo, etc sans passer par le partage d'ecran (pour une meilleure qualité) ; pas d'ecran possible aussi. Possibilité de téléchargé le document également (le patien peut télécharger l'ordonnance par exemple).</t>
  </si>
  <si>
    <t>Idem</t>
  </si>
  <si>
    <t>planification faite directement dans l'agenda du professionnel de santé</t>
  </si>
  <si>
    <t>sales@glowbl.com</t>
  </si>
  <si>
    <t>Notre plateforme de télémédecine a bien une solution de vidéotransmission entre professionnels de santé ou de professionnels de santé à patient. La téléconsultation est largement demandée actuellement par les ophtalmologues de notre réseau pour répondre aux demandes de patients._x000D_
Dans la pratique, le patient reçoit par mail un lien sécurisé pour accéder à l’espace de vidéotransmission.</t>
  </si>
  <si>
    <t>Le patient reçoit systématiquement de manière sécurisée ses comptes-rendus d’examens et prescriptions réalisés par le professionnel de santé sur la plateforme. La connexion sécurisée pour accéder à ses documents est effectuée par le patient via un lien de connexion et un mot de passe reçus par mail, ainsi qu’un identifiant transmis par ailleurs.</t>
  </si>
  <si>
    <t>Le patient a la possibilité de partager des documents avec le professionnel de santé via son espace patient lors d’une vidéotransmission.</t>
  </si>
  <si>
    <t>Le professionnel de santé peut planifier un rendez-vous patient via nos modules agendas.</t>
  </si>
  <si>
    <t xml:space="preserve">Notre plateforme est connectée avec la solution de paiement en ligne Payline de MONEXT certifié PCI DSS. _x000D_
https://www.payline.com/actualites/payline-nouveau-certifie-pci-dss_x000D_
</t>
  </si>
  <si>
    <t>La facturation automatique à l’assurance maladie est possible directement via la plateforme qui peut enregistrer les données carte vitale et s’interconnecter avec une solution de facturation électronique agréée Sesam-Vital de l’éditeur Sephira : intellio. Les Feuilles de Soin Electroniques sont automatiquement envoyées en dégradé, depuis la plateforme vers intellio, sans ressaisie de données. La solution de paiement est intégrée au Terminal de Payement Electronique, développée par Ingenico, qui est déployée par de nombreuses banques en France et dans le monde entier. Cette solution qui encaisse les paiements Visa, Mastercard, etc. est conforme aux normes PCI DSS.</t>
  </si>
  <si>
    <t>Nous utilisons pour nos services la plateforme de télémédecine COVOTEM marquée CE de Ido-In Maincare, avec lequel nous avons un contrat de prestataire de service en conformité avec les obligations de RGPD.</t>
  </si>
  <si>
    <t>Le logiciel est hébergé par la Société SynAApS : hébergeur Cloud agréé Santé (HADS) Ciril GROUP_x000D_
&gt; Certification Sécurité (ISO 27001:2013)_x000D_
&gt; Les datacenters SynAApS sont certifiés APSAD sur les périmètres suivants : incendie, sécurité, détection intrusion et télésurveillance. La certification APSAD de SynAApS traduit la fiabilité et l'efficacité de ses systèmes de sécurité physiques, de ses compétences humaines et de son mode d'organisation mis en œuvre pour réduire les risques d'incendie et d'intrusion._x000D_
&gt; L’infrastructure SynAApS est reliée au nœud d’interconnexion LyonIX II (Rezopole) ainsi qu'à la fibre du Grand Lyon (Métropole de Lyon). Elle est intégralement dupliquée sur deux sites géographiquement éloignés en France métropolitaine ; chacun de ces sites bénéficie par ailleurs d’une infrastructure locale totalement redondée (redondance physique et réseau)._x000D_
&gt; L’infrastructure SynAApS répond ainsi à tous les exigences des plans de reprise et de continuité d'activité (PRA et PCA)</t>
  </si>
  <si>
    <t>L’ensemble des actes sont tracés via le module statistique de notre plateforme et le système de signature authentifiée horodatée pour le professionnel de santé.</t>
  </si>
  <si>
    <t>La communication entre le client et le serveur est chiffré en SSL.</t>
  </si>
  <si>
    <t xml:space="preserve">Les 5 traits minimum d’identité du patient sur la plateforme sont : nom de naissance ; prénom ; nom d’usage ; lieu de naissance ; sexe. _x000D_
Le patient se connecte simplement avec un lien reçu par mail suite à l’ajout de son rendez-vous par le professionnel dans son module agenda. Le patient ne peut pas accéder à l’espace de vidéotransmission tant que le professionnel ne valide le démarrage de la téléconsultation._x000D_
</t>
  </si>
  <si>
    <t>L’inscription à la plateforme pour le professionnel de santé se fait dans le cadre d’une procédure qualité nécessitant l’envoi de son justificatif d’inscription à l’ordre des médecins et de son certificat de capacité.</t>
  </si>
  <si>
    <t>La plateforme permet une identification via la carte CPS.</t>
  </si>
  <si>
    <t>Hébergement Azure certifié HDS avec contrôle d'authentification systématique pour consultation</t>
  </si>
  <si>
    <t>https://t-med.fr</t>
  </si>
  <si>
    <t>Doria.barchiche@otzii.com</t>
  </si>
  <si>
    <t>Dernière mise à jour : 23 mars 2020
Ce référencement est établi à partir d’une auto-déclaration par les éditeurs de solutions, qui engagent ainsi leur responsabilité.
Les réponses complètes des éditeurs ainsi que le détail du score « sécurité » sont disponibles à l’adresse suivante  : https://esante.gouv.fr/actualites/solutions-teleconsultation
Si vous repérez une information erronée, merci de la signaler à mobilisation-covid@sante.gouv.fr.
Tout éditeur qui souhaite être inclus dans le recensement peut remplir le formulaire suivant : https://telemedecine-covid19.esante.gouv.fr/.</t>
  </si>
  <si>
    <r>
      <t xml:space="preserve">Nom de la société/organisme
</t>
    </r>
    <r>
      <rPr>
        <sz val="11"/>
        <rFont val="Arial"/>
        <family val="2"/>
      </rPr>
      <t>(Si le logiciel est porté par un GRADeS/ARS/URPS.. ou autre institution, alors renseigner : le nom de l’institution suivi du nom de l’ industriel fournissant le logiciel ) :</t>
    </r>
  </si>
  <si>
    <r>
      <t xml:space="preserve">1-1 Type de patientèle du professionnel de santé
</t>
    </r>
    <r>
      <rPr>
        <sz val="11"/>
        <rFont val="Arial"/>
        <family val="2"/>
      </rPr>
      <t>Quel est le type de patient susceptible d’utiliser votre logiciel de téléconsultation/télésuivi infirmier ( Patient à son domicile, patient en établissements de santé, en EHPAD, en établissements pénitentiaires, autre…) ?</t>
    </r>
    <r>
      <rPr>
        <b/>
        <sz val="11"/>
        <rFont val="Arial"/>
        <family val="2"/>
      </rPr>
      <t xml:space="preserve">
</t>
    </r>
    <r>
      <rPr>
        <sz val="11"/>
        <rFont val="Arial"/>
        <family val="2"/>
      </rPr>
      <t>Réponses du déclarant :</t>
    </r>
  </si>
  <si>
    <r>
      <t xml:space="preserve">1-2 Territoire
</t>
    </r>
    <r>
      <rPr>
        <sz val="11"/>
        <rFont val="Arial"/>
        <family val="2"/>
      </rPr>
      <t xml:space="preserve">Le logiciel est disponible sur le territoire suivant (indiquer </t>
    </r>
    <r>
      <rPr>
        <b/>
        <u/>
        <sz val="11"/>
        <rFont val="Arial"/>
        <family val="2"/>
      </rPr>
      <t>les régions</t>
    </r>
    <r>
      <rPr>
        <sz val="11"/>
        <rFont val="Arial"/>
        <family val="2"/>
      </rPr>
      <t>) :</t>
    </r>
    <r>
      <rPr>
        <b/>
        <sz val="11"/>
        <rFont val="Arial"/>
        <family val="2"/>
      </rPr>
      <t xml:space="preserve">
</t>
    </r>
    <r>
      <rPr>
        <sz val="11"/>
        <rFont val="Arial"/>
        <family val="2"/>
      </rPr>
      <t>Réponses du déclarant :</t>
    </r>
  </si>
  <si>
    <r>
      <t xml:space="preserve">1-3 Vidéotransmission
</t>
    </r>
    <r>
      <rPr>
        <sz val="11"/>
        <rFont val="Arial"/>
        <family val="2"/>
      </rPr>
      <t xml:space="preserve">Le logiciel intègre une solution de vidéotransmission dédiée aux échanges interpersonnels entre le professionnel de santé et son patient.
</t>
    </r>
    <r>
      <rPr>
        <b/>
        <sz val="11"/>
        <rFont val="Arial"/>
        <family val="2"/>
      </rPr>
      <t>Je déclare que le logiciel est conforme à l’exigence ci-dessus :</t>
    </r>
  </si>
  <si>
    <r>
      <t>Si besoin,</t>
    </r>
    <r>
      <rPr>
        <sz val="11"/>
        <rFont val="Arial"/>
        <family val="2"/>
      </rPr>
      <t xml:space="preserve"> justifications du déclarant :</t>
    </r>
  </si>
  <si>
    <r>
      <t xml:space="preserve">1-4 Partage de documents du professionnel de santé vers le patient
</t>
    </r>
    <r>
      <rPr>
        <sz val="11"/>
        <rFont val="Arial"/>
        <family val="2"/>
      </rPr>
      <t>Le logiciel permet au professionnel de santé téléconsultant de partager des documents médicaux avec son patient, dont les documents de prescriptions (dont ordonnance, certificat, …).
Je déclare que le logiciel est conforme à l’exigence ci-dessus :</t>
    </r>
  </si>
  <si>
    <t>Justifications du déclarant (préciser le cas échéant les solutions avec lesquelles le logiciel de téléconsultation est interopérable) :</t>
  </si>
  <si>
    <r>
      <t xml:space="preserve">1-5 Partage de documents du patient vers le professionnel de santé
</t>
    </r>
    <r>
      <rPr>
        <sz val="11"/>
        <rFont val="Arial"/>
        <family val="2"/>
      </rPr>
      <t>Le logiciel permet au patient de partager avec le professionnel de santé téléconsultant des documents médicaux (résultats d’analyses, ordonnance, …).
Je déclare que le logiciel est conforme à l’exigence ci-dessus :</t>
    </r>
  </si>
  <si>
    <r>
      <rPr>
        <b/>
        <sz val="11"/>
        <rFont val="Arial"/>
        <family val="2"/>
      </rPr>
      <t>Si besoin</t>
    </r>
    <r>
      <rPr>
        <sz val="11"/>
        <rFont val="Arial"/>
        <family val="2"/>
      </rPr>
      <t>, justifications du déclarant :</t>
    </r>
  </si>
  <si>
    <r>
      <t xml:space="preserve">1-6 Planification d’un rendez-vous
</t>
    </r>
    <r>
      <rPr>
        <sz val="11"/>
        <rFont val="Arial"/>
        <family val="2"/>
      </rPr>
      <t>Le logiciel permet à un patient autonome de prendre rendez-vous avec un professionnel de santé téléconsultant, sur la base d’un agenda de disponibilités géré par le professionnel de santé. Le professionnel de santé doit pouvoir également planifier un rendez-vous de téléconsultation avec son patient.
Je déclare que le logiciel est conforme à l’exigence ci-dessus :</t>
    </r>
  </si>
  <si>
    <r>
      <t xml:space="preserve">1-7 Paiement de l’acte
</t>
    </r>
    <r>
      <rPr>
        <sz val="11"/>
        <rFont val="Arial"/>
        <family val="2"/>
      </rPr>
      <t xml:space="preserve">Le logiciel permet au patient de régler son acte de téléconsultation. La solution de paiement intégrée au logiciel est conforme à la norme PCI DSS.
Je déclare que le logiciel est conforme à l’exigence ci-dessus : </t>
    </r>
  </si>
  <si>
    <r>
      <t xml:space="preserve">1-8 Facturation à l’assurance maladie
</t>
    </r>
    <r>
      <rPr>
        <sz val="11"/>
        <rFont val="Arial"/>
        <family val="2"/>
      </rPr>
      <t>Le logiciel permet de télétransmettre des feuilles de soin électroniques à l’assurance maladie (i.e. le logiciel est agréé ou homologué SESAM-Vitale).
Je déclare que le logiciel est conforme à l’exigence ci-dessus :</t>
    </r>
  </si>
  <si>
    <t>Justifications du déclarant (préciser le cas échéant les logiciels de cabinet avec lesquels le logiciel de téléconsultation est interopérable) :</t>
  </si>
  <si>
    <r>
      <t xml:space="preserve">2-1 Protection des données personnelles
</t>
    </r>
    <r>
      <rPr>
        <sz val="11"/>
        <rFont val="Arial"/>
        <family val="2"/>
      </rPr>
      <t xml:space="preserve">Le logiciel est conforme au RGPD.
Je déclare que le logiciel est conforme à l’exigence ci-dessus : </t>
    </r>
  </si>
  <si>
    <r>
      <t xml:space="preserve">2-2 Logiciel certifié HDS
</t>
    </r>
    <r>
      <rPr>
        <sz val="11"/>
        <rFont val="Arial"/>
        <family val="2"/>
      </rPr>
      <t>Le logiciel ou l’hébergeur de son serveur est certifié HDS (Hébergeur de Données de Santé).
Je déclare que le logiciel est conforme à l’exigence ci-dessus :</t>
    </r>
  </si>
  <si>
    <r>
      <t xml:space="preserve">2-3 Traçabilité de l’acte de téléconsultation ou de télésoin
</t>
    </r>
    <r>
      <rPr>
        <sz val="11"/>
        <rFont val="Arial"/>
        <family val="2"/>
      </rPr>
      <t xml:space="preserve">Le logiciel permet de tracer l’historique des actes de téléconsultation ou de télésoin réalisés par les professionnels de santé et les patients.
Je déclare que le logiciel est conforme à l’exigence ci-dessus : </t>
    </r>
  </si>
  <si>
    <r>
      <rPr>
        <b/>
        <sz val="11"/>
        <rFont val="Arial"/>
        <family val="2"/>
      </rPr>
      <t>Si besoin</t>
    </r>
    <r>
      <rPr>
        <sz val="11"/>
        <rFont val="Arial"/>
        <family val="2"/>
      </rPr>
      <t>, justifications de l'éditeur :</t>
    </r>
  </si>
  <si>
    <r>
      <t xml:space="preserve">2-4 Sécurisation des flux
</t>
    </r>
    <r>
      <rPr>
        <sz val="11"/>
        <rFont val="Arial"/>
        <family val="2"/>
      </rPr>
      <t>Sécurisation de l’échange interpersonnel (voix ou vidéo) :
Confidentialité de l’échange sur Internet via chiffrement TLS ou autre.
Je déclare que le logiciel est conforme à l’exigence ci-dessus :</t>
    </r>
  </si>
  <si>
    <r>
      <rPr>
        <sz val="11"/>
        <rFont val="Arial"/>
        <family val="2"/>
      </rPr>
      <t>Sécurisation de l’échange de données :</t>
    </r>
    <r>
      <rPr>
        <b/>
        <sz val="11"/>
        <rFont val="Arial"/>
        <family val="2"/>
      </rPr>
      <t xml:space="preserve">
</t>
    </r>
    <r>
      <rPr>
        <sz val="11"/>
        <rFont val="Arial"/>
        <family val="2"/>
      </rPr>
      <t>Confidentialité de l’échange sur Internet via chiffrement TLS ou autre.
Je déclare que le logiciel est conforme à l’exigence ci-dessus :</t>
    </r>
  </si>
  <si>
    <r>
      <t xml:space="preserve">2-5 Identification électronique des personnes
</t>
    </r>
    <r>
      <rPr>
        <sz val="11"/>
        <rFont val="Arial"/>
        <family val="2"/>
      </rPr>
      <t>La solution permet d’identifier les patients grâce à au moins 5 traits d’identité : (nom de naissance ; prénom ; date de naissance ; lieu de naissance ; sexe).
Je déclare que le logiciel est conforme à l’exigence ci-dessus :</t>
    </r>
  </si>
  <si>
    <t>La solution permet une identification électronique incluant au moins deux facteurs d'authentification différents (ex : en complément d'un login/mot de passe, envoi d'un code temporaire par SMS ou e-mail).
Je déclare que le logiciel est conforme à l’exigence ci-dessus</t>
  </si>
  <si>
    <r>
      <t xml:space="preserve">2-6 Identification électronique des professionnels de santé, personnes physiques ou morales
</t>
    </r>
    <r>
      <rPr>
        <sz val="11"/>
        <rFont val="Arial"/>
        <family val="2"/>
      </rPr>
      <t xml:space="preserve">La solution logicielle inclut une vérification du droit d’exercer du professionnel de santé au sein des répertoires d'identités professionnelles de référence (RPPS ou ADELI pour les professionnels, accessibles sur https://annuaire.sante.fr/) ou des structures (FINESS ou SIREN).
Je déclare que le logiciel est conforme à l’exigence ci-dessus : </t>
    </r>
  </si>
  <si>
    <t>La solution permet une identification électronique incluant au moins deux facteurs d'authentification différents (ex : en complément d'un login/mot de passe, envoi d'un code temporaire par SMS ou e-mail) ou constituée par la carte professionel de santé (CPS) ou sa version dématérialisée (E-CPS).
Je déclare que le logiciel est conforme à l’exigence ci-dessus :</t>
  </si>
  <si>
    <t>Je sollicite que la mention de cette solution de téléconsultation à la liste mise à disposition du public soit assortie de l’adresse internet et/ou de l’adresse email et/ou du numéro de téléphone suivants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</si>
</sst>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0"/>
      <name val="Arial"/>
      <charset val="1"/>
    </font>
    <font>
      <b/>
      <sz val="10"/>
      <name val="Arial"/>
      <family val="2"/>
    </font>
    <font>
      <sz val="10"/>
      <name val="Calibri"/>
      <family val="2"/>
    </font>
    <font>
      <sz val="10"/>
      <name val="Arial"/>
      <family val="2"/>
    </font>
    <font>
      <b/>
      <sz val="10"/>
      <name val="Arial"/>
      <family val="2"/>
    </font>
    <font>
      <b/>
      <sz val="10"/>
      <color rgb="FFFF0000"/>
      <name val="Arial"/>
      <family val="2"/>
    </font>
    <font>
      <u/>
      <sz val="10"/>
      <color theme="10"/>
      <name val="Arial"/>
      <family val="2"/>
    </font>
    <font>
      <sz val="10"/>
      <name val="Calibri"/>
      <family val="2"/>
      <scheme val="minor"/>
    </font>
    <font>
      <b/>
      <sz val="10"/>
      <name val="Calibri"/>
      <family val="2"/>
      <scheme val="minor"/>
    </font>
    <font>
      <sz val="14"/>
      <name val="Calibri"/>
      <family val="2"/>
      <scheme val="minor"/>
    </font>
    <font>
      <b/>
      <sz val="14"/>
      <name val="Calibri"/>
      <family val="2"/>
      <scheme val="minor"/>
    </font>
    <font>
      <i/>
      <sz val="14"/>
      <name val="Calibri"/>
      <family val="2"/>
      <scheme val="minor"/>
    </font>
    <font>
      <u/>
      <sz val="14"/>
      <color theme="10"/>
      <name val="Calibri"/>
      <family val="2"/>
      <scheme val="minor"/>
    </font>
    <font>
      <sz val="14"/>
      <color theme="1"/>
      <name val="Calibri"/>
      <family val="2"/>
      <scheme val="minor"/>
    </font>
    <font>
      <b/>
      <sz val="28"/>
      <name val="Arial"/>
      <family val="2"/>
    </font>
    <font>
      <b/>
      <sz val="14"/>
      <name val="Arial"/>
      <family val="2"/>
    </font>
    <font>
      <sz val="18"/>
      <name val="Calibri"/>
      <family val="2"/>
      <scheme val="minor"/>
    </font>
    <font>
      <b/>
      <sz val="11"/>
      <name val="Calibri"/>
      <family val="2"/>
      <scheme val="minor"/>
    </font>
    <font>
      <sz val="11"/>
      <name val="Calibri"/>
      <family val="2"/>
      <scheme val="minor"/>
    </font>
    <font>
      <b/>
      <sz val="11"/>
      <name val="Arial"/>
      <family val="2"/>
    </font>
    <font>
      <sz val="11"/>
      <name val="Arial"/>
      <family val="2"/>
    </font>
    <font>
      <b/>
      <i/>
      <sz val="11"/>
      <name val="Arial"/>
      <family val="2"/>
    </font>
    <font>
      <b/>
      <u/>
      <sz val="11"/>
      <name val="Arial"/>
      <family val="2"/>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4" tint="-0.24994659260841701"/>
      </left>
      <right/>
      <top style="thin">
        <color theme="4" tint="-0.24994659260841701"/>
      </top>
      <bottom style="thin">
        <color theme="4" tint="-0.24994659260841701"/>
      </bottom>
      <diagonal/>
    </border>
    <border>
      <left style="medium">
        <color theme="4" tint="-0.24994659260841701"/>
      </left>
      <right style="thick">
        <color theme="4" tint="-0.24994659260841701"/>
      </right>
      <top style="thin">
        <color theme="4" tint="-0.24994659260841701"/>
      </top>
      <bottom style="thin">
        <color theme="4" tint="-0.24994659260841701"/>
      </bottom>
      <diagonal/>
    </border>
    <border>
      <left style="thick">
        <color theme="4" tint="-0.24994659260841701"/>
      </left>
      <right style="thin">
        <color auto="1"/>
      </right>
      <top style="thin">
        <color auto="1"/>
      </top>
      <bottom style="thin">
        <color auto="1"/>
      </bottom>
      <diagonal/>
    </border>
    <border>
      <left style="medium">
        <color theme="4" tint="-0.24994659260841701"/>
      </left>
      <right style="thick">
        <color theme="4" tint="-0.24994659260841701"/>
      </right>
      <top style="medium">
        <color theme="4" tint="-0.24994659260841701"/>
      </top>
      <bottom style="thick">
        <color theme="4" tint="-0.24994659260841701"/>
      </bottom>
      <diagonal/>
    </border>
    <border>
      <left style="medium">
        <color theme="4" tint="-0.24994659260841701"/>
      </left>
      <right style="medium">
        <color theme="4" tint="-0.24994659260841701"/>
      </right>
      <top style="medium">
        <color theme="4" tint="-0.24994659260841701"/>
      </top>
      <bottom style="thick">
        <color theme="4" tint="-0.24994659260841701"/>
      </bottom>
      <diagonal/>
    </border>
    <border>
      <left/>
      <right style="medium">
        <color theme="4" tint="-0.24994659260841701"/>
      </right>
      <top style="medium">
        <color theme="4" tint="-0.24994659260841701"/>
      </top>
      <bottom style="thick">
        <color theme="4" tint="-0.24994659260841701"/>
      </bottom>
      <diagonal/>
    </border>
    <border>
      <left style="medium">
        <color theme="4" tint="-0.24994659260841701"/>
      </left>
      <right style="dotted">
        <color theme="4" tint="-0.24994659260841701"/>
      </right>
      <top style="medium">
        <color theme="4" tint="-0.24994659260841701"/>
      </top>
      <bottom style="thick">
        <color theme="4" tint="-0.24994659260841701"/>
      </bottom>
      <diagonal/>
    </border>
    <border>
      <left style="dotted">
        <color theme="4" tint="-0.24994659260841701"/>
      </left>
      <right style="medium">
        <color theme="4" tint="-0.24994659260841701"/>
      </right>
      <top style="medium">
        <color theme="4" tint="-0.24994659260841701"/>
      </top>
      <bottom style="thick">
        <color theme="4" tint="-0.24994659260841701"/>
      </bottom>
      <diagonal/>
    </border>
    <border>
      <left style="medium">
        <color theme="4"/>
      </left>
      <right style="dotted">
        <color theme="4" tint="-0.24994659260841701"/>
      </right>
      <top style="medium">
        <color theme="4" tint="-0.24994659260841701"/>
      </top>
      <bottom style="medium">
        <color theme="4"/>
      </bottom>
      <diagonal/>
    </border>
    <border>
      <left style="dotted">
        <color theme="4" tint="-0.24994659260841701"/>
      </left>
      <right style="medium">
        <color theme="4"/>
      </right>
      <top style="medium">
        <color theme="4" tint="-0.24994659260841701"/>
      </top>
      <bottom style="medium">
        <color theme="4"/>
      </bottom>
      <diagonal/>
    </border>
    <border>
      <left/>
      <right/>
      <top style="medium">
        <color theme="4" tint="-0.24994659260841701"/>
      </top>
      <bottom style="thick">
        <color theme="4" tint="-0.24994659260841701"/>
      </bottom>
      <diagonal/>
    </border>
    <border>
      <left style="medium">
        <color theme="4"/>
      </left>
      <right style="dotted">
        <color theme="4"/>
      </right>
      <top style="medium">
        <color theme="4" tint="-0.24994659260841701"/>
      </top>
      <bottom style="medium">
        <color theme="4"/>
      </bottom>
      <diagonal/>
    </border>
    <border>
      <left style="dotted">
        <color theme="4"/>
      </left>
      <right style="medium">
        <color theme="4"/>
      </right>
      <top style="medium">
        <color theme="4" tint="-0.24994659260841701"/>
      </top>
      <bottom style="medium">
        <color theme="4"/>
      </bottom>
      <diagonal/>
    </border>
    <border>
      <left style="medium">
        <color theme="4" tint="-0.24994659260841701"/>
      </left>
      <right style="dashed">
        <color theme="4" tint="-0.24994659260841701"/>
      </right>
      <top style="medium">
        <color theme="4" tint="-0.24994659260841701"/>
      </top>
      <bottom style="thick">
        <color theme="4" tint="-0.24994659260841701"/>
      </bottom>
      <diagonal/>
    </border>
  </borders>
  <cellStyleXfs count="3">
    <xf numFmtId="0" fontId="0" fillId="0" borderId="0" applyNumberFormat="0" applyFill="0" applyBorder="0" applyAlignment="0" applyProtection="0"/>
    <xf numFmtId="0" fontId="3" fillId="0" borderId="0" applyNumberFormat="0" applyFill="0" applyBorder="0" applyAlignment="0" applyProtection="0"/>
    <xf numFmtId="0" fontId="6" fillId="0" borderId="0" applyNumberFormat="0" applyFill="0" applyBorder="0" applyAlignment="0" applyProtection="0"/>
  </cellStyleXfs>
  <cellXfs count="79">
    <xf numFmtId="0" fontId="0" fillId="0" borderId="0" xfId="0"/>
    <xf numFmtId="0" fontId="0" fillId="0" borderId="0" xfId="0" applyAlignment="1">
      <alignment wrapText="1"/>
    </xf>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4" fillId="0" borderId="0" xfId="0" applyFont="1" applyFill="1" applyBorder="1" applyAlignment="1" applyProtection="1">
      <alignment wrapText="1"/>
    </xf>
    <xf numFmtId="0" fontId="0" fillId="0" borderId="0" xfId="0" applyAlignment="1">
      <alignment horizontal="center" vertical="center"/>
    </xf>
    <xf numFmtId="0" fontId="5" fillId="0" borderId="0" xfId="0" applyFont="1" applyFill="1" applyBorder="1" applyAlignment="1" applyProtection="1">
      <alignment wrapText="1"/>
    </xf>
    <xf numFmtId="0" fontId="0" fillId="3" borderId="0" xfId="0" applyFill="1" applyAlignment="1">
      <alignment horizontal="center" vertical="center"/>
    </xf>
    <xf numFmtId="0" fontId="3" fillId="0" borderId="0" xfId="0" applyFont="1" applyAlignment="1">
      <alignment horizontal="center" vertical="center"/>
    </xf>
    <xf numFmtId="0" fontId="0" fillId="0" borderId="0" xfId="0"/>
    <xf numFmtId="0" fontId="0" fillId="3" borderId="0" xfId="0" applyFill="1" applyAlignment="1">
      <alignment horizontal="center" vertical="center" wrapText="1"/>
    </xf>
    <xf numFmtId="164" fontId="0" fillId="0" borderId="0" xfId="0" applyNumberFormat="1" applyAlignment="1">
      <alignment horizontal="center" vertical="center"/>
    </xf>
    <xf numFmtId="164" fontId="0" fillId="3" borderId="0" xfId="0" applyNumberFormat="1" applyFill="1" applyAlignment="1">
      <alignment horizontal="center" vertical="center" wrapText="1"/>
    </xf>
    <xf numFmtId="0" fontId="3" fillId="3" borderId="0" xfId="0" applyFont="1" applyFill="1" applyAlignment="1">
      <alignment horizontal="center" vertical="center" wrapText="1"/>
    </xf>
    <xf numFmtId="0" fontId="3" fillId="0" borderId="0" xfId="0" applyFont="1"/>
    <xf numFmtId="0" fontId="3" fillId="3" borderId="0" xfId="0" applyFont="1" applyFill="1" applyAlignment="1">
      <alignment horizontal="center" vertical="center"/>
    </xf>
    <xf numFmtId="0" fontId="0" fillId="0" borderId="0" xfId="0" applyNumberFormat="1"/>
    <xf numFmtId="0" fontId="0" fillId="4" borderId="0" xfId="0" applyFill="1"/>
    <xf numFmtId="0" fontId="7" fillId="2" borderId="0"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3" xfId="0" applyFont="1" applyFill="1" applyBorder="1" applyAlignment="1">
      <alignment horizontal="center" vertical="center" wrapText="1"/>
    </xf>
    <xf numFmtId="164" fontId="8" fillId="3" borderId="3"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164" fontId="7" fillId="2" borderId="0" xfId="0" applyNumberFormat="1" applyFont="1" applyFill="1" applyAlignment="1">
      <alignment horizontal="center" vertical="center" wrapText="1"/>
    </xf>
    <xf numFmtId="164" fontId="10" fillId="2" borderId="0" xfId="0" applyNumberFormat="1" applyFont="1" applyFill="1" applyAlignment="1">
      <alignment horizontal="center" vertical="center" wrapText="1"/>
    </xf>
    <xf numFmtId="0" fontId="11" fillId="2" borderId="0" xfId="0" applyFont="1" applyFill="1" applyBorder="1" applyAlignment="1">
      <alignment horizontal="left" vertical="center"/>
    </xf>
    <xf numFmtId="0" fontId="9" fillId="2" borderId="1" xfId="0" applyNumberFormat="1" applyFont="1" applyFill="1" applyBorder="1" applyAlignment="1">
      <alignment horizontal="center" vertical="center" wrapText="1"/>
    </xf>
    <xf numFmtId="164" fontId="9" fillId="2" borderId="0" xfId="0" applyNumberFormat="1" applyFont="1" applyFill="1" applyAlignment="1">
      <alignment horizontal="center" vertical="center" wrapText="1"/>
    </xf>
    <xf numFmtId="0" fontId="0" fillId="0" borderId="0" xfId="0" applyFill="1"/>
    <xf numFmtId="0" fontId="0" fillId="0" borderId="0" xfId="0" applyFill="1" applyAlignment="1">
      <alignment wrapText="1"/>
    </xf>
    <xf numFmtId="0" fontId="7" fillId="2" borderId="0" xfId="0" applyFont="1" applyFill="1" applyBorder="1" applyAlignment="1">
      <alignment horizontal="center" vertical="center" wrapText="1"/>
    </xf>
    <xf numFmtId="0" fontId="7" fillId="2" borderId="0" xfId="0" applyFont="1" applyFill="1" applyAlignment="1">
      <alignment horizontal="center" vertical="center" wrapText="1"/>
    </xf>
    <xf numFmtId="0" fontId="16" fillId="2" borderId="1" xfId="0" applyNumberFormat="1" applyFont="1" applyFill="1" applyBorder="1" applyAlignment="1">
      <alignment horizontal="center" vertical="center" wrapText="1"/>
    </xf>
    <xf numFmtId="0" fontId="7" fillId="2" borderId="0" xfId="0" applyFont="1" applyFill="1" applyBorder="1" applyAlignment="1">
      <alignment horizontal="center" vertical="top" wrapText="1"/>
    </xf>
    <xf numFmtId="0" fontId="17" fillId="3" borderId="3" xfId="0" applyFont="1" applyFill="1" applyBorder="1" applyAlignment="1">
      <alignment horizontal="center" vertical="center" wrapText="1"/>
    </xf>
    <xf numFmtId="164" fontId="17" fillId="3" borderId="3"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0" fillId="0" borderId="0" xfId="0"/>
    <xf numFmtId="0" fontId="19" fillId="5" borderId="14" xfId="1" applyFont="1" applyFill="1" applyBorder="1" applyAlignment="1" applyProtection="1">
      <alignment horizontal="center" vertical="center" wrapText="1"/>
    </xf>
    <xf numFmtId="0" fontId="1" fillId="0" borderId="0" xfId="1" applyFont="1" applyFill="1" applyBorder="1" applyAlignment="1" applyProtection="1">
      <alignment wrapText="1"/>
    </xf>
    <xf numFmtId="0" fontId="19" fillId="0" borderId="20" xfId="1" applyFont="1" applyFill="1" applyBorder="1" applyAlignment="1" applyProtection="1">
      <alignment horizontal="right" vertical="top" wrapText="1"/>
    </xf>
    <xf numFmtId="0" fontId="19" fillId="0" borderId="23" xfId="1" applyFont="1" applyFill="1" applyBorder="1" applyAlignment="1" applyProtection="1">
      <alignment horizontal="right" vertical="top" wrapText="1"/>
    </xf>
    <xf numFmtId="0" fontId="19" fillId="5" borderId="10" xfId="1" applyFont="1" applyFill="1" applyBorder="1" applyAlignment="1" applyProtection="1">
      <alignment horizontal="center" vertical="center" wrapText="1"/>
    </xf>
    <xf numFmtId="0" fontId="19" fillId="5" borderId="11" xfId="1" applyFont="1" applyFill="1" applyBorder="1" applyAlignment="1" applyProtection="1">
      <alignment horizontal="center" vertical="center" wrapText="1"/>
    </xf>
    <xf numFmtId="0" fontId="19" fillId="0" borderId="14" xfId="1" applyFont="1" applyFill="1" applyBorder="1" applyAlignment="1" applyProtection="1">
      <alignment horizontal="right" vertical="top" wrapText="1"/>
    </xf>
    <xf numFmtId="0" fontId="19" fillId="0" borderId="13" xfId="1" applyFont="1" applyFill="1" applyBorder="1" applyAlignment="1" applyProtection="1">
      <alignment horizontal="center" vertical="center" wrapText="1"/>
    </xf>
    <xf numFmtId="0" fontId="20" fillId="0" borderId="12" xfId="1" applyFont="1" applyFill="1" applyBorder="1" applyAlignment="1" applyProtection="1">
      <alignment vertical="center" wrapText="1"/>
    </xf>
    <xf numFmtId="0" fontId="20" fillId="2" borderId="15" xfId="1" applyFont="1" applyFill="1" applyBorder="1" applyAlignment="1" applyProtection="1">
      <alignment horizontal="left" vertical="center" wrapText="1"/>
    </xf>
    <xf numFmtId="0" fontId="20" fillId="2" borderId="17" xfId="1" applyFont="1" applyFill="1" applyBorder="1" applyAlignment="1" applyProtection="1">
      <alignment horizontal="left" vertical="center" wrapText="1"/>
    </xf>
    <xf numFmtId="0" fontId="19" fillId="2" borderId="18" xfId="1" applyFont="1" applyFill="1" applyBorder="1" applyAlignment="1" applyProtection="1">
      <alignment horizontal="right" vertical="top" wrapText="1"/>
    </xf>
    <xf numFmtId="0" fontId="19" fillId="2" borderId="19" xfId="1" applyFont="1" applyFill="1" applyBorder="1" applyAlignment="1" applyProtection="1">
      <alignment horizontal="left" vertical="center" wrapText="1"/>
    </xf>
    <xf numFmtId="0" fontId="19" fillId="0" borderId="20" xfId="1" applyFont="1" applyFill="1" applyBorder="1" applyAlignment="1" applyProtection="1">
      <alignment horizontal="right" vertical="top" wrapText="1"/>
    </xf>
    <xf numFmtId="0" fontId="19" fillId="2" borderId="21" xfId="1" applyFont="1" applyFill="1" applyBorder="1" applyAlignment="1" applyProtection="1">
      <alignment horizontal="right" vertical="top" wrapText="1"/>
    </xf>
    <xf numFmtId="0" fontId="20" fillId="2" borderId="22" xfId="1" applyFont="1" applyFill="1" applyBorder="1" applyAlignment="1" applyProtection="1">
      <alignment horizontal="left" vertical="center" wrapText="1"/>
    </xf>
    <xf numFmtId="0" fontId="19" fillId="0" borderId="23" xfId="1" applyFont="1" applyFill="1" applyBorder="1" applyAlignment="1" applyProtection="1">
      <alignment horizontal="right" vertical="top" wrapText="1"/>
    </xf>
    <xf numFmtId="0" fontId="20" fillId="0" borderId="15" xfId="1" applyFont="1" applyFill="1" applyBorder="1" applyAlignment="1" applyProtection="1">
      <alignment horizontal="left" vertical="center" wrapText="1"/>
    </xf>
    <xf numFmtId="0" fontId="19" fillId="0" borderId="16" xfId="1" applyFont="1" applyFill="1" applyBorder="1" applyAlignment="1" applyProtection="1">
      <alignment horizontal="right" vertical="top" wrapText="1"/>
    </xf>
    <xf numFmtId="0" fontId="20" fillId="0" borderId="16" xfId="1" applyFont="1" applyFill="1" applyBorder="1" applyAlignment="1" applyProtection="1">
      <alignment horizontal="right" vertical="top" wrapText="1"/>
    </xf>
    <xf numFmtId="0" fontId="19" fillId="0" borderId="10" xfId="1" applyFont="1" applyFill="1" applyBorder="1" applyAlignment="1" applyProtection="1">
      <alignment horizontal="center" vertical="center" wrapText="1"/>
    </xf>
    <xf numFmtId="0" fontId="19" fillId="0" borderId="11" xfId="1" applyFont="1" applyFill="1" applyBorder="1" applyAlignment="1" applyProtection="1">
      <alignment horizontal="center" vertical="center" wrapText="1"/>
    </xf>
    <xf numFmtId="0" fontId="12" fillId="2" borderId="0" xfId="2" applyFont="1" applyFill="1" applyBorder="1" applyAlignment="1">
      <alignment horizontal="left" vertical="top" wrapText="1"/>
    </xf>
    <xf numFmtId="0" fontId="12" fillId="2" borderId="9" xfId="2" applyFont="1" applyFill="1" applyBorder="1" applyAlignment="1">
      <alignment horizontal="left" vertical="top" wrapText="1"/>
    </xf>
    <xf numFmtId="0" fontId="14" fillId="2" borderId="0" xfId="2" applyFont="1" applyFill="1" applyBorder="1" applyAlignment="1">
      <alignment horizontal="left" vertical="center" wrapText="1"/>
    </xf>
    <xf numFmtId="0" fontId="15" fillId="2" borderId="0" xfId="2" applyFont="1" applyFill="1" applyBorder="1" applyAlignment="1">
      <alignment horizontal="left" vertical="top" wrapText="1"/>
    </xf>
    <xf numFmtId="0" fontId="9" fillId="2" borderId="9" xfId="0" applyFont="1" applyFill="1" applyBorder="1" applyAlignment="1">
      <alignment horizontal="left" vertical="top" wrapText="1"/>
    </xf>
    <xf numFmtId="0" fontId="14" fillId="2" borderId="9" xfId="2" applyFont="1" applyFill="1" applyBorder="1" applyAlignment="1">
      <alignment horizontal="left" vertical="center" wrapText="1"/>
    </xf>
    <xf numFmtId="0" fontId="21" fillId="5" borderId="0" xfId="1" applyFont="1" applyFill="1" applyBorder="1" applyAlignment="1">
      <alignment horizontal="left" vertical="center" wrapText="1"/>
    </xf>
  </cellXfs>
  <cellStyles count="3">
    <cellStyle name="Lien hypertexte" xfId="2" builtinId="8"/>
    <cellStyle name="Normal" xfId="0" builtinId="0"/>
    <cellStyle name="Normal 2" xfId="1"/>
  </cellStyles>
  <dxfs count="6">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0</xdr:row>
      <xdr:rowOff>81643</xdr:rowOff>
    </xdr:from>
    <xdr:to>
      <xdr:col>1</xdr:col>
      <xdr:colOff>40821</xdr:colOff>
      <xdr:row>2</xdr:row>
      <xdr:rowOff>420607</xdr:rowOff>
    </xdr:to>
    <xdr:pic>
      <xdr:nvPicPr>
        <xdr:cNvPr id="2" name="Image 1" descr="Résultat de recherche d'images pour &quot;logo ministère solidarités santé&quo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6" y="81643"/>
          <a:ext cx="1563460" cy="1122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68036</xdr:colOff>
      <xdr:row>0</xdr:row>
      <xdr:rowOff>81643</xdr:rowOff>
    </xdr:from>
    <xdr:to>
      <xdr:col>1</xdr:col>
      <xdr:colOff>40821</xdr:colOff>
      <xdr:row>2</xdr:row>
      <xdr:rowOff>421782</xdr:rowOff>
    </xdr:to>
    <xdr:pic>
      <xdr:nvPicPr>
        <xdr:cNvPr id="3" name="Image 2" descr="Résultat de recherche d'images pour &quot;logo ministère solidarités santé&quo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6" y="81643"/>
          <a:ext cx="1563460" cy="1128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68036</xdr:colOff>
      <xdr:row>0</xdr:row>
      <xdr:rowOff>81643</xdr:rowOff>
    </xdr:from>
    <xdr:to>
      <xdr:col>1</xdr:col>
      <xdr:colOff>40821</xdr:colOff>
      <xdr:row>2</xdr:row>
      <xdr:rowOff>393723</xdr:rowOff>
    </xdr:to>
    <xdr:pic>
      <xdr:nvPicPr>
        <xdr:cNvPr id="4" name="Image 3" descr="Résultat de recherche d'images pour &quot;logo ministère solidarités santé&quo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6" y="81643"/>
          <a:ext cx="1563460" cy="1120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68036</xdr:colOff>
      <xdr:row>0</xdr:row>
      <xdr:rowOff>81643</xdr:rowOff>
    </xdr:from>
    <xdr:to>
      <xdr:col>1</xdr:col>
      <xdr:colOff>40821</xdr:colOff>
      <xdr:row>2</xdr:row>
      <xdr:rowOff>403248</xdr:rowOff>
    </xdr:to>
    <xdr:pic>
      <xdr:nvPicPr>
        <xdr:cNvPr id="5" name="Image 4" descr="Résultat de recherche d'images pour &quot;logo ministère solidarités santé&quo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6" y="81643"/>
          <a:ext cx="1563460" cy="1120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68036</xdr:colOff>
      <xdr:row>0</xdr:row>
      <xdr:rowOff>81643</xdr:rowOff>
    </xdr:from>
    <xdr:to>
      <xdr:col>1</xdr:col>
      <xdr:colOff>40821</xdr:colOff>
      <xdr:row>1</xdr:row>
      <xdr:rowOff>147548</xdr:rowOff>
    </xdr:to>
    <xdr:pic>
      <xdr:nvPicPr>
        <xdr:cNvPr id="4" name="Image 3" descr="Résultat de recherche d'images pour &quot;logo ministère solidarités santé&quo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6" y="81643"/>
          <a:ext cx="1567936" cy="11236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elemedecine-covid19.esante.gouv.fr/" TargetMode="External"/><Relationship Id="rId1" Type="http://schemas.openxmlformats.org/officeDocument/2006/relationships/hyperlink" Target="https://esante.gouv.fr/actualites/solutions-t&#233;l&#233;consultatio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sante.gouv.fr/actualites/solutions-t&#233;l&#233;consult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12"/>
  <sheetViews>
    <sheetView workbookViewId="0"/>
  </sheetViews>
  <sheetFormatPr baseColWidth="10" defaultRowHeight="12.75" x14ac:dyDescent="0.2"/>
  <cols>
    <col min="1" max="1" width="23.85546875" style="18" customWidth="1"/>
    <col min="2" max="2" width="30.140625" style="19" customWidth="1"/>
    <col min="3" max="3" width="60.5703125" style="19" customWidth="1"/>
    <col min="4" max="4" width="33.7109375" style="19" customWidth="1"/>
    <col min="5" max="5" width="15.7109375" style="19" customWidth="1"/>
    <col min="6" max="6" width="16.85546875" style="19" customWidth="1"/>
    <col min="7" max="7" width="17.42578125" style="19" customWidth="1"/>
    <col min="8" max="8" width="16.28515625" style="19" customWidth="1"/>
    <col min="9" max="9" width="12.5703125" style="19" customWidth="1"/>
    <col min="10" max="10" width="13.5703125" style="19" customWidth="1"/>
    <col min="11" max="11" width="14.42578125" style="32" customWidth="1"/>
    <col min="12" max="104" width="11.42578125" style="18"/>
    <col min="105" max="16384" width="11.42578125" style="19"/>
  </cols>
  <sheetData>
    <row r="1" spans="1:105" ht="37.5" customHeight="1" x14ac:dyDescent="0.2">
      <c r="B1" s="74" t="s">
        <v>1129</v>
      </c>
      <c r="C1" s="74"/>
      <c r="D1" s="74"/>
      <c r="E1" s="74"/>
      <c r="F1" s="74"/>
      <c r="G1" s="74"/>
      <c r="H1" s="74"/>
      <c r="I1" s="74"/>
      <c r="J1" s="74"/>
      <c r="K1" s="74"/>
    </row>
    <row r="2" spans="1:105" s="40" customFormat="1" ht="23.25" customHeight="1" x14ac:dyDescent="0.2">
      <c r="A2" s="39"/>
      <c r="B2" s="75" t="s">
        <v>1130</v>
      </c>
      <c r="C2" s="75"/>
      <c r="D2" s="75"/>
      <c r="E2" s="75"/>
      <c r="F2" s="75"/>
      <c r="G2" s="75"/>
      <c r="H2" s="75"/>
      <c r="I2" s="75"/>
      <c r="J2" s="75"/>
      <c r="K2" s="75"/>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row>
    <row r="3" spans="1:105" ht="57" customHeight="1" x14ac:dyDescent="0.2">
      <c r="B3" s="72" t="s">
        <v>1127</v>
      </c>
      <c r="C3" s="72"/>
      <c r="D3" s="72"/>
      <c r="E3" s="72"/>
      <c r="F3" s="72"/>
      <c r="G3" s="72"/>
      <c r="H3" s="72"/>
      <c r="I3" s="72"/>
      <c r="J3" s="72"/>
      <c r="K3" s="72"/>
    </row>
    <row r="4" spans="1:105" ht="24" customHeight="1" x14ac:dyDescent="0.2">
      <c r="B4" s="73" t="s">
        <v>1128</v>
      </c>
      <c r="C4" s="73"/>
      <c r="D4" s="73"/>
      <c r="E4" s="73"/>
      <c r="F4" s="73"/>
      <c r="G4" s="73"/>
      <c r="H4" s="73"/>
      <c r="I4" s="73"/>
      <c r="J4" s="73"/>
      <c r="K4" s="73"/>
    </row>
    <row r="5" spans="1:105" s="26" customFormat="1" ht="66" customHeight="1" thickBot="1" x14ac:dyDescent="0.25">
      <c r="A5" s="20"/>
      <c r="B5" s="21" t="s">
        <v>0</v>
      </c>
      <c r="C5" s="22" t="s">
        <v>497</v>
      </c>
      <c r="D5" s="22" t="s">
        <v>6</v>
      </c>
      <c r="E5" s="22" t="s">
        <v>876</v>
      </c>
      <c r="F5" s="22" t="s">
        <v>7</v>
      </c>
      <c r="G5" s="22" t="s">
        <v>8</v>
      </c>
      <c r="H5" s="22" t="s">
        <v>11</v>
      </c>
      <c r="I5" s="22" t="s">
        <v>10</v>
      </c>
      <c r="J5" s="22" t="s">
        <v>9</v>
      </c>
      <c r="K5" s="23" t="s">
        <v>874</v>
      </c>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5"/>
    </row>
    <row r="6" spans="1:105" s="29" customFormat="1" ht="19.5" thickTop="1" x14ac:dyDescent="0.2">
      <c r="A6" s="18"/>
      <c r="B6" s="27" t="s">
        <v>274</v>
      </c>
      <c r="C6" s="28" t="s">
        <v>275</v>
      </c>
      <c r="D6" s="29" t="s">
        <v>187</v>
      </c>
      <c r="E6" s="29">
        <v>2</v>
      </c>
      <c r="F6" s="29">
        <v>0</v>
      </c>
      <c r="G6" s="29">
        <v>2</v>
      </c>
      <c r="H6" s="29">
        <v>2</v>
      </c>
      <c r="I6" s="29">
        <v>0</v>
      </c>
      <c r="J6" s="29">
        <v>0</v>
      </c>
      <c r="K6" s="35">
        <v>6</v>
      </c>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28"/>
    </row>
    <row r="7" spans="1:105" s="27" customFormat="1" ht="18.75" x14ac:dyDescent="0.2">
      <c r="A7" s="18"/>
      <c r="B7" s="27" t="s">
        <v>821</v>
      </c>
      <c r="C7" s="28" t="s">
        <v>831</v>
      </c>
      <c r="D7" s="29" t="s">
        <v>187</v>
      </c>
      <c r="E7" s="29">
        <v>2</v>
      </c>
      <c r="F7" s="29">
        <v>2</v>
      </c>
      <c r="G7" s="29">
        <v>2</v>
      </c>
      <c r="H7" s="29">
        <v>2</v>
      </c>
      <c r="I7" s="29">
        <v>0</v>
      </c>
      <c r="J7" s="29">
        <v>2</v>
      </c>
      <c r="K7" s="35">
        <v>8</v>
      </c>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30"/>
    </row>
    <row r="8" spans="1:105" s="27" customFormat="1" ht="18.75" x14ac:dyDescent="0.2">
      <c r="A8" s="18"/>
      <c r="B8" s="27" t="s">
        <v>446</v>
      </c>
      <c r="C8" s="28" t="s">
        <v>461</v>
      </c>
      <c r="D8" s="29" t="s">
        <v>187</v>
      </c>
      <c r="E8" s="29">
        <v>2</v>
      </c>
      <c r="F8" s="29">
        <v>2</v>
      </c>
      <c r="G8" s="29">
        <v>2</v>
      </c>
      <c r="H8" s="29">
        <v>0</v>
      </c>
      <c r="I8" s="29">
        <v>0</v>
      </c>
      <c r="J8" s="29">
        <v>0</v>
      </c>
      <c r="K8" s="35">
        <v>10</v>
      </c>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30"/>
    </row>
    <row r="9" spans="1:105" s="27" customFormat="1" ht="18.75" x14ac:dyDescent="0.2">
      <c r="A9" s="18"/>
      <c r="B9" s="27" t="s">
        <v>1031</v>
      </c>
      <c r="C9" s="28" t="s">
        <v>1037</v>
      </c>
      <c r="D9" s="29" t="s">
        <v>187</v>
      </c>
      <c r="E9" s="29">
        <v>2</v>
      </c>
      <c r="F9" s="29">
        <v>0</v>
      </c>
      <c r="G9" s="29">
        <v>0</v>
      </c>
      <c r="H9" s="29">
        <v>0</v>
      </c>
      <c r="I9" s="29">
        <v>0</v>
      </c>
      <c r="J9" s="29">
        <v>0</v>
      </c>
      <c r="K9" s="35">
        <v>3</v>
      </c>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30"/>
    </row>
    <row r="10" spans="1:105" s="27" customFormat="1" ht="18.75" x14ac:dyDescent="0.2">
      <c r="A10" s="18"/>
      <c r="B10" s="27" t="s">
        <v>659</v>
      </c>
      <c r="C10" s="28" t="s">
        <v>676</v>
      </c>
      <c r="D10" s="29" t="s">
        <v>187</v>
      </c>
      <c r="E10" s="29">
        <v>2</v>
      </c>
      <c r="F10" s="29">
        <v>2</v>
      </c>
      <c r="G10" s="29">
        <v>2</v>
      </c>
      <c r="H10" s="29">
        <v>2</v>
      </c>
      <c r="I10" s="29">
        <v>2</v>
      </c>
      <c r="J10" s="29">
        <v>2</v>
      </c>
      <c r="K10" s="35">
        <v>10</v>
      </c>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30"/>
    </row>
    <row r="11" spans="1:105" s="27" customFormat="1" ht="18.75" x14ac:dyDescent="0.2">
      <c r="A11" s="18"/>
      <c r="B11" s="27" t="s">
        <v>678</v>
      </c>
      <c r="C11" s="28" t="s">
        <v>649</v>
      </c>
      <c r="D11" s="29" t="s">
        <v>187</v>
      </c>
      <c r="E11" s="29">
        <v>2</v>
      </c>
      <c r="F11" s="29">
        <v>2</v>
      </c>
      <c r="G11" s="29">
        <v>2</v>
      </c>
      <c r="H11" s="29">
        <v>2</v>
      </c>
      <c r="I11" s="29">
        <v>2</v>
      </c>
      <c r="J11" s="29">
        <v>0</v>
      </c>
      <c r="K11" s="35">
        <v>10</v>
      </c>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30"/>
    </row>
    <row r="12" spans="1:105" ht="18.75" x14ac:dyDescent="0.2">
      <c r="B12" s="27" t="s">
        <v>794</v>
      </c>
      <c r="C12" s="28" t="s">
        <v>799</v>
      </c>
      <c r="D12" s="29" t="s">
        <v>187</v>
      </c>
      <c r="E12" s="29">
        <v>0</v>
      </c>
      <c r="F12" s="29">
        <v>2</v>
      </c>
      <c r="G12" s="29">
        <v>2</v>
      </c>
      <c r="H12" s="29">
        <v>0</v>
      </c>
      <c r="I12" s="29">
        <v>0</v>
      </c>
      <c r="J12" s="29">
        <v>0</v>
      </c>
      <c r="K12" s="35">
        <v>6</v>
      </c>
    </row>
    <row r="13" spans="1:105" ht="66" customHeight="1" x14ac:dyDescent="0.2">
      <c r="B13" s="27" t="s">
        <v>324</v>
      </c>
      <c r="C13" s="28" t="s">
        <v>877</v>
      </c>
      <c r="D13" s="29" t="s">
        <v>187</v>
      </c>
      <c r="E13" s="29">
        <v>2</v>
      </c>
      <c r="F13" s="29">
        <v>2</v>
      </c>
      <c r="G13" s="29">
        <v>2</v>
      </c>
      <c r="H13" s="29">
        <v>2</v>
      </c>
      <c r="I13" s="29">
        <v>2</v>
      </c>
      <c r="J13" s="29">
        <v>2</v>
      </c>
      <c r="K13" s="35">
        <v>9</v>
      </c>
    </row>
    <row r="14" spans="1:105" ht="18.75" x14ac:dyDescent="0.2">
      <c r="B14" s="27" t="s">
        <v>622</v>
      </c>
      <c r="C14" s="28" t="s">
        <v>877</v>
      </c>
      <c r="D14" s="29" t="s">
        <v>187</v>
      </c>
      <c r="E14" s="29">
        <v>2</v>
      </c>
      <c r="F14" s="29">
        <v>2</v>
      </c>
      <c r="G14" s="29">
        <v>2</v>
      </c>
      <c r="H14" s="29">
        <v>2</v>
      </c>
      <c r="I14" s="29">
        <v>0</v>
      </c>
      <c r="J14" s="29">
        <v>0</v>
      </c>
      <c r="K14" s="35">
        <v>10</v>
      </c>
    </row>
    <row r="15" spans="1:105" ht="63.75" x14ac:dyDescent="0.2">
      <c r="B15" s="27" t="s">
        <v>596</v>
      </c>
      <c r="C15" s="28" t="s">
        <v>597</v>
      </c>
      <c r="D15" s="29" t="s">
        <v>187</v>
      </c>
      <c r="E15" s="29">
        <v>2</v>
      </c>
      <c r="F15" s="29">
        <v>2</v>
      </c>
      <c r="G15" s="29">
        <v>2</v>
      </c>
      <c r="H15" s="29">
        <v>2</v>
      </c>
      <c r="I15" s="29">
        <v>2</v>
      </c>
      <c r="J15" s="29">
        <v>2</v>
      </c>
      <c r="K15" s="35">
        <v>10</v>
      </c>
    </row>
    <row r="16" spans="1:105" ht="18.75" x14ac:dyDescent="0.2">
      <c r="B16" s="27" t="s">
        <v>90</v>
      </c>
      <c r="C16" s="28" t="s">
        <v>106</v>
      </c>
      <c r="D16" s="29" t="s">
        <v>187</v>
      </c>
      <c r="E16" s="29">
        <v>2</v>
      </c>
      <c r="F16" s="29">
        <v>2</v>
      </c>
      <c r="G16" s="29">
        <v>2</v>
      </c>
      <c r="H16" s="29">
        <v>2</v>
      </c>
      <c r="I16" s="29">
        <v>2</v>
      </c>
      <c r="J16" s="29">
        <v>0</v>
      </c>
      <c r="K16" s="35">
        <v>9</v>
      </c>
    </row>
    <row r="17" spans="2:11" ht="18.75" x14ac:dyDescent="0.2">
      <c r="B17" s="27" t="s">
        <v>334</v>
      </c>
      <c r="C17" s="28" t="s">
        <v>348</v>
      </c>
      <c r="D17" s="29" t="s">
        <v>187</v>
      </c>
      <c r="E17" s="29">
        <v>2</v>
      </c>
      <c r="F17" s="29">
        <v>2</v>
      </c>
      <c r="G17" s="29">
        <v>2</v>
      </c>
      <c r="H17" s="29">
        <v>2</v>
      </c>
      <c r="I17" s="29">
        <v>2</v>
      </c>
      <c r="J17" s="29">
        <v>0</v>
      </c>
      <c r="K17" s="35">
        <v>9</v>
      </c>
    </row>
    <row r="18" spans="2:11" ht="18.75" x14ac:dyDescent="0.2">
      <c r="B18" s="27" t="s">
        <v>490</v>
      </c>
      <c r="C18" s="28" t="s">
        <v>496</v>
      </c>
      <c r="D18" s="29" t="s">
        <v>865</v>
      </c>
      <c r="E18" s="29">
        <v>2</v>
      </c>
      <c r="F18" s="29">
        <v>2</v>
      </c>
      <c r="G18" s="29" t="s">
        <v>877</v>
      </c>
      <c r="H18" s="29">
        <v>0</v>
      </c>
      <c r="I18" s="29">
        <v>0</v>
      </c>
      <c r="J18" s="29" t="s">
        <v>877</v>
      </c>
      <c r="K18" s="35">
        <v>7</v>
      </c>
    </row>
    <row r="19" spans="2:11" ht="25.5" x14ac:dyDescent="0.2">
      <c r="B19" s="27" t="s">
        <v>616</v>
      </c>
      <c r="C19" s="28" t="s">
        <v>620</v>
      </c>
      <c r="D19" s="29" t="s">
        <v>865</v>
      </c>
      <c r="E19" s="29">
        <v>2</v>
      </c>
      <c r="F19" s="29">
        <v>2</v>
      </c>
      <c r="G19" s="29">
        <v>2</v>
      </c>
      <c r="H19" s="29">
        <v>2</v>
      </c>
      <c r="I19" s="29">
        <v>2</v>
      </c>
      <c r="J19" s="29">
        <v>0</v>
      </c>
      <c r="K19" s="35">
        <v>9</v>
      </c>
    </row>
    <row r="20" spans="2:11" ht="18.75" x14ac:dyDescent="0.2">
      <c r="B20" s="27" t="s">
        <v>198</v>
      </c>
      <c r="C20" s="28" t="s">
        <v>204</v>
      </c>
      <c r="D20" s="29" t="s">
        <v>187</v>
      </c>
      <c r="E20" s="29">
        <v>2</v>
      </c>
      <c r="F20" s="29">
        <v>2</v>
      </c>
      <c r="G20" s="29">
        <v>2</v>
      </c>
      <c r="H20" s="29">
        <v>0</v>
      </c>
      <c r="I20" s="29">
        <v>2</v>
      </c>
      <c r="J20" s="29">
        <v>0</v>
      </c>
      <c r="K20" s="35">
        <v>10</v>
      </c>
    </row>
    <row r="21" spans="2:11" ht="18.75" x14ac:dyDescent="0.2">
      <c r="B21" s="27" t="s">
        <v>277</v>
      </c>
      <c r="C21" s="28" t="s">
        <v>285</v>
      </c>
      <c r="D21" s="29" t="s">
        <v>187</v>
      </c>
      <c r="E21" s="29">
        <v>2</v>
      </c>
      <c r="F21" s="29">
        <v>2</v>
      </c>
      <c r="G21" s="29">
        <v>2</v>
      </c>
      <c r="H21" s="29">
        <v>0</v>
      </c>
      <c r="I21" s="29">
        <v>0</v>
      </c>
      <c r="J21" s="29">
        <v>0</v>
      </c>
      <c r="K21" s="35">
        <v>9</v>
      </c>
    </row>
    <row r="22" spans="2:11" ht="18.75" x14ac:dyDescent="0.2">
      <c r="B22" s="27" t="s">
        <v>1067</v>
      </c>
      <c r="C22" s="28" t="s">
        <v>1082</v>
      </c>
      <c r="D22" s="29" t="s">
        <v>187</v>
      </c>
      <c r="E22" s="29">
        <v>0</v>
      </c>
      <c r="F22" s="29">
        <v>2</v>
      </c>
      <c r="G22" s="29">
        <v>2</v>
      </c>
      <c r="H22" s="29">
        <v>2</v>
      </c>
      <c r="I22" s="29">
        <v>0</v>
      </c>
      <c r="J22" s="29">
        <v>0</v>
      </c>
      <c r="K22" s="35">
        <v>9</v>
      </c>
    </row>
    <row r="23" spans="2:11" ht="18.75" x14ac:dyDescent="0.2">
      <c r="B23" s="27" t="s">
        <v>539</v>
      </c>
      <c r="C23" s="28" t="s">
        <v>542</v>
      </c>
      <c r="D23" s="29" t="s">
        <v>187</v>
      </c>
      <c r="E23" s="29">
        <v>0</v>
      </c>
      <c r="F23" s="29">
        <v>2</v>
      </c>
      <c r="G23" s="29">
        <v>2</v>
      </c>
      <c r="H23" s="29">
        <v>0</v>
      </c>
      <c r="I23" s="29">
        <v>0</v>
      </c>
      <c r="J23" s="29">
        <v>0</v>
      </c>
      <c r="K23" s="35">
        <v>9</v>
      </c>
    </row>
    <row r="24" spans="2:11" ht="18.75" x14ac:dyDescent="0.2">
      <c r="B24" s="27" t="s">
        <v>991</v>
      </c>
      <c r="C24" s="28" t="s">
        <v>1001</v>
      </c>
      <c r="D24" s="29" t="s">
        <v>187</v>
      </c>
      <c r="E24" s="29">
        <v>0</v>
      </c>
      <c r="F24" s="29">
        <v>2</v>
      </c>
      <c r="G24" s="29">
        <v>2</v>
      </c>
      <c r="H24" s="29">
        <v>0</v>
      </c>
      <c r="I24" s="29">
        <v>0</v>
      </c>
      <c r="J24" s="29">
        <v>0</v>
      </c>
      <c r="K24" s="35">
        <v>8</v>
      </c>
    </row>
    <row r="25" spans="2:11" ht="18.75" x14ac:dyDescent="0.2">
      <c r="B25" s="27" t="s">
        <v>350</v>
      </c>
      <c r="C25" s="28" t="s">
        <v>351</v>
      </c>
      <c r="D25" s="29" t="s">
        <v>187</v>
      </c>
      <c r="E25" s="29">
        <v>2</v>
      </c>
      <c r="F25" s="29">
        <v>2</v>
      </c>
      <c r="G25" s="29">
        <v>2</v>
      </c>
      <c r="H25" s="29">
        <v>0</v>
      </c>
      <c r="I25" s="29">
        <v>0</v>
      </c>
      <c r="J25" s="29">
        <v>0</v>
      </c>
      <c r="K25" s="35">
        <v>4</v>
      </c>
    </row>
    <row r="26" spans="2:11" ht="25.5" x14ac:dyDescent="0.2">
      <c r="B26" s="27" t="s">
        <v>895</v>
      </c>
      <c r="C26" s="28" t="s">
        <v>893</v>
      </c>
      <c r="D26" s="29" t="s">
        <v>187</v>
      </c>
      <c r="E26" s="29">
        <v>2</v>
      </c>
      <c r="F26" s="29">
        <v>2</v>
      </c>
      <c r="G26" s="29">
        <v>2</v>
      </c>
      <c r="H26" s="29">
        <v>2</v>
      </c>
      <c r="I26" s="29">
        <v>0</v>
      </c>
      <c r="J26" s="29">
        <v>0</v>
      </c>
      <c r="K26" s="35">
        <v>10</v>
      </c>
    </row>
    <row r="27" spans="2:11" ht="18.75" x14ac:dyDescent="0.2">
      <c r="B27" s="27" t="s">
        <v>911</v>
      </c>
      <c r="C27" s="28" t="s">
        <v>918</v>
      </c>
      <c r="D27" s="29" t="s">
        <v>187</v>
      </c>
      <c r="E27" s="29">
        <v>0</v>
      </c>
      <c r="F27" s="29">
        <v>2</v>
      </c>
      <c r="G27" s="29">
        <v>2</v>
      </c>
      <c r="H27" s="29">
        <v>2</v>
      </c>
      <c r="I27" s="29">
        <v>0</v>
      </c>
      <c r="J27" s="29">
        <v>0</v>
      </c>
      <c r="K27" s="35">
        <v>7</v>
      </c>
    </row>
    <row r="28" spans="2:11" ht="18.75" x14ac:dyDescent="0.2">
      <c r="B28" s="27" t="s">
        <v>580</v>
      </c>
      <c r="C28" s="28" t="s">
        <v>595</v>
      </c>
      <c r="D28" s="29" t="s">
        <v>187</v>
      </c>
      <c r="E28" s="29">
        <v>2</v>
      </c>
      <c r="F28" s="29">
        <v>2</v>
      </c>
      <c r="G28" s="29">
        <v>2</v>
      </c>
      <c r="H28" s="29">
        <v>0</v>
      </c>
      <c r="I28" s="29">
        <v>0</v>
      </c>
      <c r="J28" s="29">
        <v>0</v>
      </c>
      <c r="K28" s="35">
        <v>9</v>
      </c>
    </row>
    <row r="29" spans="2:11" ht="18.75" x14ac:dyDescent="0.2">
      <c r="B29" s="27" t="s">
        <v>149</v>
      </c>
      <c r="C29" s="28" t="s">
        <v>164</v>
      </c>
      <c r="D29" s="29" t="s">
        <v>187</v>
      </c>
      <c r="E29" s="29">
        <v>2</v>
      </c>
      <c r="F29" s="29">
        <v>2</v>
      </c>
      <c r="G29" s="29">
        <v>2</v>
      </c>
      <c r="H29" s="29">
        <v>2</v>
      </c>
      <c r="I29" s="29">
        <v>2</v>
      </c>
      <c r="J29" s="29">
        <v>0</v>
      </c>
      <c r="K29" s="35">
        <v>10</v>
      </c>
    </row>
    <row r="30" spans="2:11" ht="18.75" x14ac:dyDescent="0.2">
      <c r="B30" s="27" t="s">
        <v>1083</v>
      </c>
      <c r="C30" s="28" t="s">
        <v>1091</v>
      </c>
      <c r="D30" s="29" t="s">
        <v>187</v>
      </c>
      <c r="E30" s="29">
        <v>2</v>
      </c>
      <c r="F30" s="29">
        <v>2</v>
      </c>
      <c r="G30" s="29">
        <v>2</v>
      </c>
      <c r="H30" s="29">
        <v>2</v>
      </c>
      <c r="I30" s="29">
        <v>2</v>
      </c>
      <c r="J30" s="29">
        <v>0</v>
      </c>
      <c r="K30" s="35">
        <v>10</v>
      </c>
    </row>
    <row r="31" spans="2:11" ht="29.25" customHeight="1" x14ac:dyDescent="0.2">
      <c r="B31" s="27" t="s">
        <v>682</v>
      </c>
      <c r="C31" s="28" t="s">
        <v>649</v>
      </c>
      <c r="D31" s="29" t="s">
        <v>110</v>
      </c>
      <c r="E31" s="29">
        <v>2</v>
      </c>
      <c r="F31" s="29">
        <v>2</v>
      </c>
      <c r="G31" s="29">
        <v>2</v>
      </c>
      <c r="H31" s="29">
        <v>2</v>
      </c>
      <c r="I31" s="29">
        <v>2</v>
      </c>
      <c r="J31" s="29">
        <v>0</v>
      </c>
      <c r="K31" s="35">
        <v>10</v>
      </c>
    </row>
    <row r="32" spans="2:11" ht="24" customHeight="1" x14ac:dyDescent="0.2">
      <c r="B32" s="27" t="s">
        <v>206</v>
      </c>
      <c r="C32" s="28" t="s">
        <v>222</v>
      </c>
      <c r="D32" s="29" t="s">
        <v>208</v>
      </c>
      <c r="E32" s="29">
        <v>2</v>
      </c>
      <c r="F32" s="29">
        <v>2</v>
      </c>
      <c r="G32" s="29">
        <v>0</v>
      </c>
      <c r="H32" s="29">
        <v>2</v>
      </c>
      <c r="I32" s="29">
        <v>2</v>
      </c>
      <c r="J32" s="29">
        <v>2</v>
      </c>
      <c r="K32" s="35">
        <v>10</v>
      </c>
    </row>
    <row r="33" spans="2:11" ht="18.75" x14ac:dyDescent="0.2">
      <c r="B33" s="27" t="s">
        <v>842</v>
      </c>
      <c r="C33" s="28" t="s">
        <v>851</v>
      </c>
      <c r="D33" s="29" t="s">
        <v>844</v>
      </c>
      <c r="E33" s="29">
        <v>2</v>
      </c>
      <c r="F33" s="29">
        <v>2</v>
      </c>
      <c r="G33" s="29">
        <v>2</v>
      </c>
      <c r="H33" s="29">
        <v>2</v>
      </c>
      <c r="I33" s="29">
        <v>2</v>
      </c>
      <c r="J33" s="29">
        <v>0</v>
      </c>
      <c r="K33" s="35">
        <v>6</v>
      </c>
    </row>
    <row r="34" spans="2:11" ht="18.75" x14ac:dyDescent="0.2">
      <c r="B34" s="27" t="s">
        <v>1003</v>
      </c>
      <c r="C34" s="28" t="s">
        <v>1011</v>
      </c>
      <c r="D34" s="29" t="s">
        <v>187</v>
      </c>
      <c r="E34" s="29">
        <v>2</v>
      </c>
      <c r="F34" s="29">
        <v>2</v>
      </c>
      <c r="G34" s="29">
        <v>2</v>
      </c>
      <c r="H34" s="29">
        <v>2</v>
      </c>
      <c r="I34" s="29">
        <v>0</v>
      </c>
      <c r="J34" s="29">
        <v>0</v>
      </c>
      <c r="K34" s="35">
        <v>9</v>
      </c>
    </row>
    <row r="35" spans="2:11" ht="18.75" x14ac:dyDescent="0.2">
      <c r="B35" s="27" t="s">
        <v>1115</v>
      </c>
      <c r="C35" s="28" t="s">
        <v>1124</v>
      </c>
      <c r="D35" s="29" t="s">
        <v>187</v>
      </c>
      <c r="E35" s="29">
        <v>2</v>
      </c>
      <c r="F35" s="29">
        <v>2</v>
      </c>
      <c r="G35" s="29">
        <v>2</v>
      </c>
      <c r="H35" s="29">
        <v>0</v>
      </c>
      <c r="I35" s="29">
        <v>0</v>
      </c>
      <c r="J35" s="29">
        <v>0</v>
      </c>
      <c r="K35" s="35">
        <v>9</v>
      </c>
    </row>
    <row r="36" spans="2:11" ht="18.75" x14ac:dyDescent="0.2">
      <c r="B36" s="27" t="s">
        <v>806</v>
      </c>
      <c r="C36" s="28" t="s">
        <v>813</v>
      </c>
      <c r="D36" s="29" t="s">
        <v>187</v>
      </c>
      <c r="E36" s="29">
        <v>2</v>
      </c>
      <c r="F36" s="29">
        <v>2</v>
      </c>
      <c r="G36" s="29">
        <v>2</v>
      </c>
      <c r="H36" s="29">
        <v>0</v>
      </c>
      <c r="I36" s="29" t="s">
        <v>877</v>
      </c>
      <c r="J36" s="29">
        <v>0</v>
      </c>
      <c r="K36" s="35">
        <v>10</v>
      </c>
    </row>
    <row r="37" spans="2:11" ht="21" customHeight="1" x14ac:dyDescent="0.2">
      <c r="B37" s="27" t="s">
        <v>28</v>
      </c>
      <c r="C37" s="28" t="s">
        <v>42</v>
      </c>
      <c r="D37" s="29" t="s">
        <v>187</v>
      </c>
      <c r="E37" s="29">
        <v>2</v>
      </c>
      <c r="F37" s="29">
        <v>2</v>
      </c>
      <c r="G37" s="29">
        <v>2</v>
      </c>
      <c r="H37" s="29">
        <v>2</v>
      </c>
      <c r="I37" s="29">
        <v>2</v>
      </c>
      <c r="J37" s="29">
        <v>0</v>
      </c>
      <c r="K37" s="35">
        <v>10</v>
      </c>
    </row>
    <row r="38" spans="2:11" ht="18.75" x14ac:dyDescent="0.2">
      <c r="B38" s="27" t="s">
        <v>1039</v>
      </c>
      <c r="C38" s="28" t="s">
        <v>1051</v>
      </c>
      <c r="D38" s="29" t="s">
        <v>187</v>
      </c>
      <c r="E38" s="29">
        <v>2</v>
      </c>
      <c r="F38" s="29">
        <v>2</v>
      </c>
      <c r="G38" s="29">
        <v>0</v>
      </c>
      <c r="H38" s="29">
        <v>0</v>
      </c>
      <c r="I38" s="29">
        <v>0</v>
      </c>
      <c r="J38" s="29">
        <v>0</v>
      </c>
      <c r="K38" s="35">
        <v>5</v>
      </c>
    </row>
    <row r="39" spans="2:11" ht="18.75" x14ac:dyDescent="0.2">
      <c r="B39" s="27" t="s">
        <v>305</v>
      </c>
      <c r="C39" s="28" t="s">
        <v>315</v>
      </c>
      <c r="D39" s="29" t="s">
        <v>187</v>
      </c>
      <c r="E39" s="29">
        <v>2</v>
      </c>
      <c r="F39" s="29">
        <v>2</v>
      </c>
      <c r="G39" s="29">
        <v>2</v>
      </c>
      <c r="H39" s="29">
        <v>2</v>
      </c>
      <c r="I39" s="29">
        <v>2</v>
      </c>
      <c r="J39" s="29">
        <v>2</v>
      </c>
      <c r="K39" s="35">
        <v>7</v>
      </c>
    </row>
    <row r="40" spans="2:11" ht="18.75" x14ac:dyDescent="0.2">
      <c r="B40" s="27" t="s">
        <v>317</v>
      </c>
      <c r="C40" s="28" t="s">
        <v>322</v>
      </c>
      <c r="D40" s="29" t="s">
        <v>187</v>
      </c>
      <c r="E40" s="29">
        <v>2</v>
      </c>
      <c r="F40" s="29">
        <v>2</v>
      </c>
      <c r="G40" s="29">
        <v>2</v>
      </c>
      <c r="H40" s="29">
        <v>0</v>
      </c>
      <c r="I40" s="29">
        <v>0</v>
      </c>
      <c r="J40" s="29">
        <v>0</v>
      </c>
      <c r="K40" s="35">
        <v>9</v>
      </c>
    </row>
    <row r="41" spans="2:11" ht="18.75" x14ac:dyDescent="0.2">
      <c r="B41" s="27" t="s">
        <v>353</v>
      </c>
      <c r="C41" s="28" t="s">
        <v>356</v>
      </c>
      <c r="D41" s="29" t="s">
        <v>187</v>
      </c>
      <c r="E41" s="29">
        <v>0</v>
      </c>
      <c r="F41" s="29">
        <v>2</v>
      </c>
      <c r="G41" s="29">
        <v>2</v>
      </c>
      <c r="H41" s="29">
        <v>2</v>
      </c>
      <c r="I41" s="29">
        <v>2</v>
      </c>
      <c r="J41" s="29">
        <v>0</v>
      </c>
      <c r="K41" s="35">
        <v>9</v>
      </c>
    </row>
    <row r="42" spans="2:11" ht="25.5" x14ac:dyDescent="0.2">
      <c r="B42" s="27" t="s">
        <v>800</v>
      </c>
      <c r="C42" s="28" t="s">
        <v>804</v>
      </c>
      <c r="D42" s="29" t="s">
        <v>187</v>
      </c>
      <c r="E42" s="29">
        <v>2</v>
      </c>
      <c r="F42" s="29">
        <v>2</v>
      </c>
      <c r="G42" s="29">
        <v>2</v>
      </c>
      <c r="H42" s="29">
        <v>2</v>
      </c>
      <c r="I42" s="29">
        <v>2</v>
      </c>
      <c r="J42" s="29">
        <v>0</v>
      </c>
      <c r="K42" s="35">
        <v>10</v>
      </c>
    </row>
    <row r="43" spans="2:11" ht="18.75" x14ac:dyDescent="0.2">
      <c r="B43" s="27" t="s">
        <v>468</v>
      </c>
      <c r="C43" s="28" t="s">
        <v>484</v>
      </c>
      <c r="D43" s="29" t="s">
        <v>187</v>
      </c>
      <c r="E43" s="29">
        <v>2</v>
      </c>
      <c r="F43" s="29">
        <v>2</v>
      </c>
      <c r="G43" s="29">
        <v>2</v>
      </c>
      <c r="H43" s="29">
        <v>2</v>
      </c>
      <c r="I43" s="29">
        <v>2</v>
      </c>
      <c r="J43" s="29">
        <v>0</v>
      </c>
      <c r="K43" s="35">
        <v>9.5</v>
      </c>
    </row>
    <row r="44" spans="2:11" ht="18.75" x14ac:dyDescent="0.2">
      <c r="B44" s="27" t="s">
        <v>1020</v>
      </c>
      <c r="C44" s="28" t="s">
        <v>1029</v>
      </c>
      <c r="D44" s="29" t="s">
        <v>187</v>
      </c>
      <c r="E44" s="29">
        <v>2</v>
      </c>
      <c r="F44" s="29">
        <v>2</v>
      </c>
      <c r="G44" s="29">
        <v>2</v>
      </c>
      <c r="H44" s="29">
        <v>2</v>
      </c>
      <c r="I44" s="29">
        <v>2</v>
      </c>
      <c r="J44" s="29">
        <v>0</v>
      </c>
      <c r="K44" s="35">
        <v>9</v>
      </c>
    </row>
    <row r="45" spans="2:11" ht="18.75" x14ac:dyDescent="0.2">
      <c r="B45" s="27" t="s">
        <v>685</v>
      </c>
      <c r="C45" s="28" t="s">
        <v>688</v>
      </c>
      <c r="D45" s="29" t="s">
        <v>187</v>
      </c>
      <c r="E45" s="29">
        <v>2</v>
      </c>
      <c r="F45" s="29">
        <v>2</v>
      </c>
      <c r="G45" s="29">
        <v>2</v>
      </c>
      <c r="H45" s="29">
        <v>0</v>
      </c>
      <c r="I45" s="29">
        <v>2</v>
      </c>
      <c r="J45" s="29">
        <v>0</v>
      </c>
      <c r="K45" s="35">
        <v>10</v>
      </c>
    </row>
    <row r="46" spans="2:11" ht="18.75" x14ac:dyDescent="0.2">
      <c r="B46" s="27" t="s">
        <v>952</v>
      </c>
      <c r="C46" s="28" t="s">
        <v>967</v>
      </c>
      <c r="D46" s="29" t="s">
        <v>870</v>
      </c>
      <c r="E46" s="29">
        <v>2</v>
      </c>
      <c r="F46" s="29">
        <v>0</v>
      </c>
      <c r="G46" s="29">
        <v>0</v>
      </c>
      <c r="H46" s="29">
        <v>0</v>
      </c>
      <c r="I46" s="29">
        <v>0</v>
      </c>
      <c r="J46" s="29">
        <v>0</v>
      </c>
      <c r="K46" s="35">
        <v>9</v>
      </c>
    </row>
    <row r="47" spans="2:11" ht="18.75" x14ac:dyDescent="0.2">
      <c r="B47" s="27" t="s">
        <v>62</v>
      </c>
      <c r="C47" s="28" t="s">
        <v>76</v>
      </c>
      <c r="D47" s="29" t="s">
        <v>187</v>
      </c>
      <c r="E47" s="29">
        <v>0</v>
      </c>
      <c r="F47" s="29">
        <v>2</v>
      </c>
      <c r="G47" s="29">
        <v>2</v>
      </c>
      <c r="H47" s="29">
        <v>0</v>
      </c>
      <c r="I47" s="29">
        <v>0</v>
      </c>
      <c r="J47" s="29">
        <v>0</v>
      </c>
      <c r="K47" s="35">
        <v>8.5</v>
      </c>
    </row>
    <row r="48" spans="2:11" ht="18.75" x14ac:dyDescent="0.2">
      <c r="B48" s="27" t="s">
        <v>365</v>
      </c>
      <c r="C48" s="28" t="s">
        <v>375</v>
      </c>
      <c r="D48" s="29" t="s">
        <v>187</v>
      </c>
      <c r="E48" s="29">
        <v>2</v>
      </c>
      <c r="F48" s="29">
        <v>2</v>
      </c>
      <c r="G48" s="29">
        <v>2</v>
      </c>
      <c r="H48" s="29">
        <v>2</v>
      </c>
      <c r="I48" s="29">
        <v>0</v>
      </c>
      <c r="J48" s="29">
        <v>0</v>
      </c>
      <c r="K48" s="35">
        <v>10</v>
      </c>
    </row>
    <row r="49" spans="2:11" ht="79.5" customHeight="1" x14ac:dyDescent="0.2">
      <c r="B49" s="27" t="s">
        <v>834</v>
      </c>
      <c r="C49" s="28" t="s">
        <v>832</v>
      </c>
      <c r="D49" s="29" t="s">
        <v>187</v>
      </c>
      <c r="E49" s="29">
        <v>2</v>
      </c>
      <c r="F49" s="29">
        <v>2</v>
      </c>
      <c r="G49" s="29">
        <v>2</v>
      </c>
      <c r="H49" s="29">
        <v>0</v>
      </c>
      <c r="I49" s="29">
        <v>2</v>
      </c>
      <c r="J49" s="29">
        <v>0</v>
      </c>
      <c r="K49" s="35">
        <v>6</v>
      </c>
    </row>
    <row r="50" spans="2:11" ht="18.75" x14ac:dyDescent="0.2">
      <c r="B50" s="27" t="s">
        <v>984</v>
      </c>
      <c r="C50" s="28" t="s">
        <v>989</v>
      </c>
      <c r="D50" s="29" t="s">
        <v>187</v>
      </c>
      <c r="E50" s="29">
        <v>2</v>
      </c>
      <c r="F50" s="29">
        <v>2</v>
      </c>
      <c r="G50" s="29">
        <v>2</v>
      </c>
      <c r="H50" s="29">
        <v>2</v>
      </c>
      <c r="I50" s="29">
        <v>2</v>
      </c>
      <c r="J50" s="29">
        <v>0</v>
      </c>
      <c r="K50" s="35">
        <v>9</v>
      </c>
    </row>
    <row r="51" spans="2:11" ht="18.75" x14ac:dyDescent="0.2">
      <c r="B51" s="27" t="s">
        <v>779</v>
      </c>
      <c r="C51" s="28" t="s">
        <v>792</v>
      </c>
      <c r="D51" s="29" t="s">
        <v>187</v>
      </c>
      <c r="E51" s="29">
        <v>0</v>
      </c>
      <c r="F51" s="29">
        <v>2</v>
      </c>
      <c r="G51" s="29">
        <v>2</v>
      </c>
      <c r="H51" s="29">
        <v>2</v>
      </c>
      <c r="I51" s="29">
        <v>2</v>
      </c>
      <c r="J51" s="29">
        <v>0</v>
      </c>
      <c r="K51" s="35">
        <v>9</v>
      </c>
    </row>
    <row r="52" spans="2:11" ht="18.75" x14ac:dyDescent="0.2">
      <c r="B52" s="27" t="s">
        <v>44</v>
      </c>
      <c r="C52" s="28" t="s">
        <v>60</v>
      </c>
      <c r="D52" s="29" t="s">
        <v>187</v>
      </c>
      <c r="E52" s="29">
        <v>2</v>
      </c>
      <c r="F52" s="29">
        <v>2</v>
      </c>
      <c r="G52" s="29">
        <v>2</v>
      </c>
      <c r="H52" s="29">
        <v>2</v>
      </c>
      <c r="I52" s="29">
        <v>2</v>
      </c>
      <c r="J52" s="29" t="s">
        <v>877</v>
      </c>
      <c r="K52" s="35">
        <v>10</v>
      </c>
    </row>
    <row r="53" spans="2:11" ht="30.75" customHeight="1" x14ac:dyDescent="0.2">
      <c r="B53" s="27" t="s">
        <v>395</v>
      </c>
      <c r="C53" s="28" t="s">
        <v>411</v>
      </c>
      <c r="D53" s="29" t="s">
        <v>187</v>
      </c>
      <c r="E53" s="29">
        <v>2</v>
      </c>
      <c r="F53" s="29">
        <v>2</v>
      </c>
      <c r="G53" s="29">
        <v>2</v>
      </c>
      <c r="H53" s="29">
        <v>2</v>
      </c>
      <c r="I53" s="29">
        <v>2</v>
      </c>
      <c r="J53" s="29">
        <v>0</v>
      </c>
      <c r="K53" s="35">
        <v>9</v>
      </c>
    </row>
    <row r="54" spans="2:11" ht="18.75" x14ac:dyDescent="0.2">
      <c r="B54" s="27" t="s">
        <v>919</v>
      </c>
      <c r="C54" s="28" t="s">
        <v>921</v>
      </c>
      <c r="D54" s="29" t="s">
        <v>920</v>
      </c>
      <c r="E54" s="29">
        <v>2</v>
      </c>
      <c r="F54" s="29">
        <v>2</v>
      </c>
      <c r="G54" s="29">
        <v>2</v>
      </c>
      <c r="H54" s="29">
        <v>2</v>
      </c>
      <c r="I54" s="29">
        <v>2</v>
      </c>
      <c r="J54" s="29">
        <v>2</v>
      </c>
      <c r="K54" s="35">
        <v>10</v>
      </c>
    </row>
    <row r="55" spans="2:11" ht="18.75" x14ac:dyDescent="0.2">
      <c r="B55" s="27" t="s">
        <v>224</v>
      </c>
      <c r="C55" s="28" t="s">
        <v>232</v>
      </c>
      <c r="D55" s="29" t="s">
        <v>187</v>
      </c>
      <c r="E55" s="29">
        <v>0</v>
      </c>
      <c r="F55" s="29">
        <v>2</v>
      </c>
      <c r="G55" s="29">
        <v>2</v>
      </c>
      <c r="H55" s="29">
        <v>0</v>
      </c>
      <c r="I55" s="29">
        <v>0</v>
      </c>
      <c r="J55" s="29">
        <v>0</v>
      </c>
      <c r="K55" s="35">
        <v>10</v>
      </c>
    </row>
    <row r="56" spans="2:11" ht="18.75" x14ac:dyDescent="0.2">
      <c r="B56" s="27" t="s">
        <v>185</v>
      </c>
      <c r="C56" s="28" t="s">
        <v>196</v>
      </c>
      <c r="D56" s="29" t="s">
        <v>187</v>
      </c>
      <c r="E56" s="29">
        <v>2</v>
      </c>
      <c r="F56" s="29">
        <v>2</v>
      </c>
      <c r="G56" s="29">
        <v>2</v>
      </c>
      <c r="H56" s="29">
        <v>2</v>
      </c>
      <c r="I56" s="29">
        <v>2</v>
      </c>
      <c r="J56" s="29">
        <v>2</v>
      </c>
      <c r="K56" s="35">
        <v>10</v>
      </c>
    </row>
    <row r="57" spans="2:11" ht="18.75" x14ac:dyDescent="0.2">
      <c r="B57" s="27" t="s">
        <v>1013</v>
      </c>
      <c r="C57" s="28" t="s">
        <v>1019</v>
      </c>
      <c r="D57" s="29" t="s">
        <v>187</v>
      </c>
      <c r="E57" s="29">
        <v>2</v>
      </c>
      <c r="F57" s="29">
        <v>2</v>
      </c>
      <c r="G57" s="29">
        <v>2</v>
      </c>
      <c r="H57" s="29">
        <v>2</v>
      </c>
      <c r="I57" s="29">
        <v>2</v>
      </c>
      <c r="J57" s="29">
        <v>0</v>
      </c>
      <c r="K57" s="35">
        <v>7</v>
      </c>
    </row>
    <row r="58" spans="2:11" ht="18.75" x14ac:dyDescent="0.2">
      <c r="B58" s="27" t="s">
        <v>184</v>
      </c>
      <c r="C58" s="28" t="s">
        <v>877</v>
      </c>
      <c r="D58" s="29" t="s">
        <v>187</v>
      </c>
      <c r="E58" s="29">
        <v>0</v>
      </c>
      <c r="F58" s="29">
        <v>2</v>
      </c>
      <c r="G58" s="29">
        <v>2</v>
      </c>
      <c r="H58" s="29">
        <v>0</v>
      </c>
      <c r="I58" s="29">
        <v>0</v>
      </c>
      <c r="J58" s="29">
        <v>0</v>
      </c>
      <c r="K58" s="35">
        <v>8.5</v>
      </c>
    </row>
    <row r="59" spans="2:11" ht="18.75" x14ac:dyDescent="0.2">
      <c r="B59" s="27" t="s">
        <v>885</v>
      </c>
      <c r="C59" s="28" t="s">
        <v>883</v>
      </c>
      <c r="D59" s="29" t="s">
        <v>187</v>
      </c>
      <c r="E59" s="29">
        <v>2</v>
      </c>
      <c r="F59" s="29">
        <v>2</v>
      </c>
      <c r="G59" s="29">
        <v>2</v>
      </c>
      <c r="H59" s="29">
        <v>0</v>
      </c>
      <c r="I59" s="29">
        <v>2</v>
      </c>
      <c r="J59" s="29">
        <v>2</v>
      </c>
      <c r="K59" s="35">
        <v>10</v>
      </c>
    </row>
    <row r="60" spans="2:11" ht="18.75" x14ac:dyDescent="0.2">
      <c r="B60" s="27" t="s">
        <v>533</v>
      </c>
      <c r="C60" s="28" t="s">
        <v>285</v>
      </c>
      <c r="D60" s="29" t="s">
        <v>187</v>
      </c>
      <c r="E60" s="29">
        <v>2</v>
      </c>
      <c r="F60" s="29">
        <v>2</v>
      </c>
      <c r="G60" s="29" t="s">
        <v>877</v>
      </c>
      <c r="H60" s="29">
        <v>0</v>
      </c>
      <c r="I60" s="29">
        <v>0</v>
      </c>
      <c r="J60" s="29">
        <v>0</v>
      </c>
      <c r="K60" s="35">
        <v>9</v>
      </c>
    </row>
    <row r="61" spans="2:11" ht="45.75" customHeight="1" x14ac:dyDescent="0.2">
      <c r="B61" s="27" t="s">
        <v>358</v>
      </c>
      <c r="C61" s="28" t="s">
        <v>363</v>
      </c>
      <c r="D61" s="29" t="s">
        <v>865</v>
      </c>
      <c r="E61" s="29">
        <v>2</v>
      </c>
      <c r="F61" s="29">
        <v>2</v>
      </c>
      <c r="G61" s="29">
        <v>2</v>
      </c>
      <c r="H61" s="29">
        <v>0</v>
      </c>
      <c r="I61" s="29">
        <v>2</v>
      </c>
      <c r="J61" s="29">
        <v>0</v>
      </c>
      <c r="K61" s="35">
        <v>10</v>
      </c>
    </row>
    <row r="62" spans="2:11" ht="18.75" x14ac:dyDescent="0.2">
      <c r="B62" s="27" t="s">
        <v>815</v>
      </c>
      <c r="C62" s="28" t="s">
        <v>819</v>
      </c>
      <c r="D62" s="29" t="s">
        <v>187</v>
      </c>
      <c r="E62" s="29">
        <v>2</v>
      </c>
      <c r="F62" s="29">
        <v>2</v>
      </c>
      <c r="G62" s="29">
        <v>2</v>
      </c>
      <c r="H62" s="29">
        <v>0</v>
      </c>
      <c r="I62" s="29">
        <v>2</v>
      </c>
      <c r="J62" s="29">
        <v>0</v>
      </c>
      <c r="K62" s="35">
        <v>10</v>
      </c>
    </row>
    <row r="63" spans="2:11" ht="18.75" x14ac:dyDescent="0.2">
      <c r="B63" s="27" t="s">
        <v>122</v>
      </c>
      <c r="C63" s="28" t="s">
        <v>131</v>
      </c>
      <c r="D63" s="29" t="s">
        <v>187</v>
      </c>
      <c r="E63" s="29">
        <v>2</v>
      </c>
      <c r="F63" s="29">
        <v>2</v>
      </c>
      <c r="G63" s="29">
        <v>2</v>
      </c>
      <c r="H63" s="29">
        <v>2</v>
      </c>
      <c r="I63" s="29">
        <v>0</v>
      </c>
      <c r="J63" s="29">
        <v>0</v>
      </c>
      <c r="K63" s="35">
        <v>10</v>
      </c>
    </row>
    <row r="64" spans="2:11" ht="18.75" x14ac:dyDescent="0.2">
      <c r="B64" s="27" t="s">
        <v>638</v>
      </c>
      <c r="C64" s="28" t="s">
        <v>648</v>
      </c>
      <c r="D64" s="29" t="s">
        <v>187</v>
      </c>
      <c r="E64" s="29">
        <v>2</v>
      </c>
      <c r="F64" s="29">
        <v>2</v>
      </c>
      <c r="G64" s="29">
        <v>2</v>
      </c>
      <c r="H64" s="29">
        <v>0</v>
      </c>
      <c r="I64" s="29">
        <v>2</v>
      </c>
      <c r="J64" s="29">
        <v>0</v>
      </c>
      <c r="K64" s="35">
        <v>9</v>
      </c>
    </row>
    <row r="65" spans="1:104" ht="18.75" x14ac:dyDescent="0.2">
      <c r="B65" s="27" t="s">
        <v>708</v>
      </c>
      <c r="C65" s="28" t="s">
        <v>712</v>
      </c>
      <c r="D65" s="29" t="s">
        <v>187</v>
      </c>
      <c r="E65" s="29">
        <v>2</v>
      </c>
      <c r="F65" s="29">
        <v>2</v>
      </c>
      <c r="G65" s="29">
        <v>0</v>
      </c>
      <c r="H65" s="29">
        <v>2</v>
      </c>
      <c r="I65" s="29">
        <v>2</v>
      </c>
      <c r="J65" s="29">
        <v>0</v>
      </c>
      <c r="K65" s="35">
        <v>7</v>
      </c>
    </row>
    <row r="66" spans="1:104" ht="18.75" x14ac:dyDescent="0.2">
      <c r="B66" s="27" t="s">
        <v>968</v>
      </c>
      <c r="C66" s="28" t="s">
        <v>983</v>
      </c>
      <c r="D66" s="29" t="s">
        <v>187</v>
      </c>
      <c r="E66" s="29">
        <v>2</v>
      </c>
      <c r="F66" s="29">
        <v>2</v>
      </c>
      <c r="G66" s="29">
        <v>2</v>
      </c>
      <c r="H66" s="29">
        <v>2</v>
      </c>
      <c r="I66" s="29">
        <v>2</v>
      </c>
      <c r="J66" s="29">
        <v>0</v>
      </c>
      <c r="K66" s="35">
        <v>10</v>
      </c>
    </row>
    <row r="67" spans="1:104" ht="18.75" x14ac:dyDescent="0.2">
      <c r="B67" s="27" t="s">
        <v>658</v>
      </c>
      <c r="C67" s="28" t="s">
        <v>676</v>
      </c>
      <c r="D67" s="29" t="s">
        <v>187</v>
      </c>
      <c r="E67" s="29">
        <v>2</v>
      </c>
      <c r="F67" s="29">
        <v>2</v>
      </c>
      <c r="G67" s="29">
        <v>2</v>
      </c>
      <c r="H67" s="29">
        <v>0</v>
      </c>
      <c r="I67" s="29">
        <v>2</v>
      </c>
      <c r="J67" s="29">
        <v>2</v>
      </c>
      <c r="K67" s="35">
        <v>10</v>
      </c>
    </row>
    <row r="68" spans="1:104" ht="63.75" x14ac:dyDescent="0.2">
      <c r="B68" s="27" t="s">
        <v>133</v>
      </c>
      <c r="C68" s="28" t="s">
        <v>148</v>
      </c>
      <c r="D68" s="29" t="s">
        <v>866</v>
      </c>
      <c r="E68" s="29">
        <v>2</v>
      </c>
      <c r="F68" s="29">
        <v>2</v>
      </c>
      <c r="G68" s="29">
        <v>2</v>
      </c>
      <c r="H68" s="29">
        <v>2</v>
      </c>
      <c r="I68" s="29">
        <v>0</v>
      </c>
      <c r="J68" s="29">
        <v>0</v>
      </c>
      <c r="K68" s="35">
        <v>10</v>
      </c>
    </row>
    <row r="69" spans="1:104" ht="35.25" customHeight="1" x14ac:dyDescent="0.2">
      <c r="B69" s="27" t="s">
        <v>1108</v>
      </c>
      <c r="C69" s="28" t="s">
        <v>1113</v>
      </c>
      <c r="D69" s="29" t="s">
        <v>187</v>
      </c>
      <c r="E69" s="29">
        <v>0</v>
      </c>
      <c r="F69" s="29">
        <v>0</v>
      </c>
      <c r="G69" s="29">
        <v>2</v>
      </c>
      <c r="H69" s="29">
        <v>0</v>
      </c>
      <c r="I69" s="29">
        <v>0</v>
      </c>
      <c r="J69" s="29">
        <v>0</v>
      </c>
      <c r="K69" s="35">
        <v>3</v>
      </c>
    </row>
    <row r="70" spans="1:104" ht="26.25" customHeight="1" x14ac:dyDescent="0.2">
      <c r="B70" s="27" t="s">
        <v>78</v>
      </c>
      <c r="C70" s="28" t="s">
        <v>89</v>
      </c>
      <c r="D70" s="29" t="s">
        <v>187</v>
      </c>
      <c r="E70" s="29">
        <v>2</v>
      </c>
      <c r="F70" s="29">
        <v>2</v>
      </c>
      <c r="G70" s="29">
        <v>2</v>
      </c>
      <c r="H70" s="29">
        <v>0</v>
      </c>
      <c r="I70" s="29">
        <v>2</v>
      </c>
      <c r="J70" s="29">
        <v>0</v>
      </c>
      <c r="K70" s="35">
        <v>9.5</v>
      </c>
    </row>
    <row r="71" spans="1:104" ht="18.75" x14ac:dyDescent="0.2">
      <c r="B71" s="27" t="s">
        <v>690</v>
      </c>
      <c r="C71" s="28" t="s">
        <v>649</v>
      </c>
      <c r="D71" s="29" t="s">
        <v>867</v>
      </c>
      <c r="E71" s="29">
        <v>2</v>
      </c>
      <c r="F71" s="29">
        <v>2</v>
      </c>
      <c r="G71" s="29">
        <v>2</v>
      </c>
      <c r="H71" s="29">
        <v>2</v>
      </c>
      <c r="I71" s="29">
        <v>2</v>
      </c>
      <c r="J71" s="29">
        <v>0</v>
      </c>
      <c r="K71" s="35">
        <v>10</v>
      </c>
    </row>
    <row r="72" spans="1:104" ht="18.75" x14ac:dyDescent="0.2">
      <c r="B72" s="27" t="s">
        <v>510</v>
      </c>
      <c r="C72" s="28" t="s">
        <v>524</v>
      </c>
      <c r="D72" s="29" t="s">
        <v>187</v>
      </c>
      <c r="E72" s="29">
        <v>2</v>
      </c>
      <c r="F72" s="29">
        <v>2</v>
      </c>
      <c r="G72" s="29">
        <v>2</v>
      </c>
      <c r="H72" s="29">
        <v>0</v>
      </c>
      <c r="I72" s="29">
        <v>0</v>
      </c>
      <c r="J72" s="29">
        <v>0</v>
      </c>
      <c r="K72" s="35">
        <v>10</v>
      </c>
    </row>
    <row r="73" spans="1:104" ht="57" customHeight="1" x14ac:dyDescent="0.2">
      <c r="B73" s="27" t="s">
        <v>599</v>
      </c>
      <c r="C73" s="28" t="s">
        <v>614</v>
      </c>
      <c r="D73" s="29" t="s">
        <v>865</v>
      </c>
      <c r="E73" s="29">
        <v>2</v>
      </c>
      <c r="F73" s="29" t="s">
        <v>877</v>
      </c>
      <c r="G73" s="29">
        <v>2</v>
      </c>
      <c r="H73" s="29">
        <v>2</v>
      </c>
      <c r="I73" s="29">
        <v>0</v>
      </c>
      <c r="J73" s="29">
        <v>0</v>
      </c>
      <c r="K73" s="35">
        <v>9</v>
      </c>
    </row>
    <row r="74" spans="1:104" ht="25.5" x14ac:dyDescent="0.2">
      <c r="B74" s="27" t="s">
        <v>1062</v>
      </c>
      <c r="C74" s="28" t="s">
        <v>1065</v>
      </c>
      <c r="D74" s="29" t="s">
        <v>1125</v>
      </c>
      <c r="E74" s="29">
        <v>2</v>
      </c>
      <c r="F74" s="29">
        <v>2</v>
      </c>
      <c r="G74" s="29">
        <v>2</v>
      </c>
      <c r="H74" s="29">
        <v>0</v>
      </c>
      <c r="I74" s="29">
        <v>0</v>
      </c>
      <c r="J74" s="29">
        <v>0</v>
      </c>
      <c r="K74" s="35">
        <v>9</v>
      </c>
    </row>
    <row r="75" spans="1:104" ht="18.75" x14ac:dyDescent="0.2">
      <c r="B75" s="27" t="s">
        <v>544</v>
      </c>
      <c r="C75" s="28" t="s">
        <v>554</v>
      </c>
      <c r="D75" s="29" t="s">
        <v>187</v>
      </c>
      <c r="E75" s="29">
        <v>2</v>
      </c>
      <c r="F75" s="29">
        <v>2</v>
      </c>
      <c r="G75" s="29">
        <v>2</v>
      </c>
      <c r="H75" s="29">
        <v>2</v>
      </c>
      <c r="I75" s="29">
        <v>0</v>
      </c>
      <c r="J75" s="29">
        <v>0</v>
      </c>
      <c r="K75" s="35">
        <v>10</v>
      </c>
    </row>
    <row r="76" spans="1:104" ht="25.5" x14ac:dyDescent="0.2">
      <c r="B76" s="27" t="s">
        <v>297</v>
      </c>
      <c r="C76" s="28" t="s">
        <v>303</v>
      </c>
      <c r="D76" s="29" t="s">
        <v>868</v>
      </c>
      <c r="E76" s="29">
        <v>2</v>
      </c>
      <c r="F76" s="29">
        <v>2</v>
      </c>
      <c r="G76" s="29">
        <v>2</v>
      </c>
      <c r="H76" s="29">
        <v>2</v>
      </c>
      <c r="I76" s="29">
        <v>0</v>
      </c>
      <c r="J76" s="29">
        <v>0</v>
      </c>
      <c r="K76" s="35">
        <v>9</v>
      </c>
    </row>
    <row r="77" spans="1:104" ht="25.5" x14ac:dyDescent="0.2">
      <c r="B77" s="27" t="s">
        <v>562</v>
      </c>
      <c r="C77" s="28" t="s">
        <v>575</v>
      </c>
      <c r="D77" s="29" t="s">
        <v>187</v>
      </c>
      <c r="E77" s="29">
        <v>2</v>
      </c>
      <c r="F77" s="29">
        <v>2</v>
      </c>
      <c r="G77" s="29">
        <v>0</v>
      </c>
      <c r="H77" s="29">
        <v>0</v>
      </c>
      <c r="I77" s="29">
        <v>0</v>
      </c>
      <c r="J77" s="29">
        <v>0</v>
      </c>
      <c r="K77" s="35">
        <v>6.4999999999999991</v>
      </c>
    </row>
    <row r="78" spans="1:104" ht="30" customHeight="1" x14ac:dyDescent="0.2">
      <c r="B78" s="27" t="s">
        <v>940</v>
      </c>
      <c r="C78" s="28" t="s">
        <v>950</v>
      </c>
      <c r="D78" s="29" t="s">
        <v>187</v>
      </c>
      <c r="E78" s="29">
        <v>0</v>
      </c>
      <c r="F78" s="29">
        <v>2</v>
      </c>
      <c r="G78" s="29">
        <v>2</v>
      </c>
      <c r="H78" s="29">
        <v>0</v>
      </c>
      <c r="I78" s="29">
        <v>0</v>
      </c>
      <c r="J78" s="29">
        <v>0</v>
      </c>
      <c r="K78" s="35">
        <v>4</v>
      </c>
    </row>
    <row r="79" spans="1:104" ht="18.75" x14ac:dyDescent="0.2">
      <c r="B79" s="27" t="s">
        <v>525</v>
      </c>
      <c r="C79" s="28" t="s">
        <v>524</v>
      </c>
      <c r="D79" s="29" t="s">
        <v>187</v>
      </c>
      <c r="E79" s="29">
        <v>2</v>
      </c>
      <c r="F79" s="29">
        <v>2</v>
      </c>
      <c r="G79" s="29">
        <v>2</v>
      </c>
      <c r="H79" s="29">
        <v>0</v>
      </c>
      <c r="I79" s="29">
        <v>0</v>
      </c>
      <c r="J79" s="29">
        <v>0</v>
      </c>
      <c r="K79" s="35">
        <v>10</v>
      </c>
    </row>
    <row r="80" spans="1:104" s="2" customFormat="1" ht="18.75" x14ac:dyDescent="0.2">
      <c r="A80" s="3"/>
      <c r="B80" s="27" t="s">
        <v>257</v>
      </c>
      <c r="C80" s="28" t="s">
        <v>272</v>
      </c>
      <c r="D80" s="29" t="s">
        <v>187</v>
      </c>
      <c r="E80" s="29" t="s">
        <v>877</v>
      </c>
      <c r="F80" s="29">
        <v>2</v>
      </c>
      <c r="G80" s="29">
        <v>2</v>
      </c>
      <c r="H80" s="29">
        <v>2</v>
      </c>
      <c r="I80" s="29">
        <v>2</v>
      </c>
      <c r="J80" s="29">
        <v>2</v>
      </c>
      <c r="K80" s="35">
        <v>10</v>
      </c>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row>
    <row r="81" spans="1:104" s="2" customFormat="1" ht="18.75" x14ac:dyDescent="0.2">
      <c r="A81" s="3"/>
      <c r="B81" s="27" t="s">
        <v>502</v>
      </c>
      <c r="C81" s="28" t="s">
        <v>504</v>
      </c>
      <c r="D81" s="29" t="s">
        <v>187</v>
      </c>
      <c r="E81" s="29">
        <v>0</v>
      </c>
      <c r="F81" s="29">
        <v>2</v>
      </c>
      <c r="G81" s="29">
        <v>2</v>
      </c>
      <c r="H81" s="29">
        <v>2</v>
      </c>
      <c r="I81" s="29">
        <v>0</v>
      </c>
      <c r="J81" s="29">
        <v>0</v>
      </c>
      <c r="K81" s="35">
        <v>7</v>
      </c>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row>
    <row r="82" spans="1:104" s="2" customFormat="1" ht="18.75" x14ac:dyDescent="0.2">
      <c r="A82" s="3"/>
      <c r="B82" s="27" t="s">
        <v>234</v>
      </c>
      <c r="C82" s="28" t="s">
        <v>250</v>
      </c>
      <c r="D82" s="29" t="s">
        <v>187</v>
      </c>
      <c r="E82" s="29">
        <v>0</v>
      </c>
      <c r="F82" s="29">
        <v>0</v>
      </c>
      <c r="G82" s="29">
        <v>2</v>
      </c>
      <c r="H82" s="29">
        <v>0</v>
      </c>
      <c r="I82" s="29">
        <v>0</v>
      </c>
      <c r="J82" s="29">
        <v>0</v>
      </c>
      <c r="K82" s="35">
        <v>8</v>
      </c>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row>
    <row r="83" spans="1:104" s="2" customFormat="1" ht="18.75" x14ac:dyDescent="0.2">
      <c r="A83" s="3"/>
      <c r="B83" s="27" t="s">
        <v>743</v>
      </c>
      <c r="C83" s="28" t="s">
        <v>753</v>
      </c>
      <c r="D83" s="29" t="s">
        <v>187</v>
      </c>
      <c r="E83" s="29">
        <v>2</v>
      </c>
      <c r="F83" s="29">
        <v>2</v>
      </c>
      <c r="G83" s="29">
        <v>2</v>
      </c>
      <c r="H83" s="29">
        <v>0</v>
      </c>
      <c r="I83" s="29">
        <v>0</v>
      </c>
      <c r="J83" s="29">
        <v>0</v>
      </c>
      <c r="K83" s="35">
        <v>9</v>
      </c>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row>
    <row r="84" spans="1:104" s="2" customFormat="1" ht="38.25" x14ac:dyDescent="0.2">
      <c r="A84" s="3"/>
      <c r="B84" s="27" t="s">
        <v>413</v>
      </c>
      <c r="C84" s="28" t="s">
        <v>425</v>
      </c>
      <c r="D84" s="29" t="s">
        <v>869</v>
      </c>
      <c r="E84" s="29">
        <v>2</v>
      </c>
      <c r="F84" s="29">
        <v>2</v>
      </c>
      <c r="G84" s="29">
        <v>2</v>
      </c>
      <c r="H84" s="29">
        <v>2</v>
      </c>
      <c r="I84" s="29">
        <v>0</v>
      </c>
      <c r="J84" s="29">
        <v>0</v>
      </c>
      <c r="K84" s="35">
        <v>10</v>
      </c>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row>
    <row r="85" spans="1:104" s="2" customFormat="1" ht="18.75" x14ac:dyDescent="0.2">
      <c r="A85" s="3"/>
      <c r="B85" s="27" t="s">
        <v>485</v>
      </c>
      <c r="C85" s="28" t="s">
        <v>488</v>
      </c>
      <c r="D85" s="29" t="s">
        <v>187</v>
      </c>
      <c r="E85" s="29">
        <v>2</v>
      </c>
      <c r="F85" s="29">
        <v>2</v>
      </c>
      <c r="G85" s="29">
        <v>2</v>
      </c>
      <c r="H85" s="29">
        <v>2</v>
      </c>
      <c r="I85" s="29">
        <v>0</v>
      </c>
      <c r="J85" s="29">
        <v>0</v>
      </c>
      <c r="K85" s="35">
        <v>9</v>
      </c>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row>
    <row r="86" spans="1:104" s="2" customFormat="1" ht="18.75" x14ac:dyDescent="0.2">
      <c r="A86" s="3"/>
      <c r="B86" s="27" t="s">
        <v>427</v>
      </c>
      <c r="C86" s="28" t="s">
        <v>444</v>
      </c>
      <c r="D86" s="29" t="s">
        <v>429</v>
      </c>
      <c r="E86" s="29">
        <v>2</v>
      </c>
      <c r="F86" s="29">
        <v>2</v>
      </c>
      <c r="G86" s="29">
        <v>2</v>
      </c>
      <c r="H86" s="29">
        <v>2</v>
      </c>
      <c r="I86" s="29">
        <v>2</v>
      </c>
      <c r="J86" s="29">
        <v>0</v>
      </c>
      <c r="K86" s="35">
        <v>10</v>
      </c>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row>
    <row r="87" spans="1:104" s="2" customFormat="1" ht="18.75" x14ac:dyDescent="0.2">
      <c r="A87" s="3"/>
      <c r="B87" s="27" t="s">
        <v>923</v>
      </c>
      <c r="C87" s="28" t="s">
        <v>939</v>
      </c>
      <c r="D87" s="29" t="s">
        <v>187</v>
      </c>
      <c r="E87" s="29">
        <v>2</v>
      </c>
      <c r="F87" s="29">
        <v>2</v>
      </c>
      <c r="G87" s="29">
        <v>2</v>
      </c>
      <c r="H87" s="29">
        <v>2</v>
      </c>
      <c r="I87" s="29">
        <v>2</v>
      </c>
      <c r="J87" s="29">
        <v>0</v>
      </c>
      <c r="K87" s="35">
        <v>9</v>
      </c>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row>
    <row r="88" spans="1:104" s="2" customFormat="1" ht="18.75" x14ac:dyDescent="0.2">
      <c r="A88" s="3"/>
      <c r="B88" s="27" t="s">
        <v>462</v>
      </c>
      <c r="C88" s="28" t="s">
        <v>467</v>
      </c>
      <c r="D88" s="29" t="s">
        <v>187</v>
      </c>
      <c r="E88" s="29">
        <v>2</v>
      </c>
      <c r="F88" s="29">
        <v>2</v>
      </c>
      <c r="G88" s="29">
        <v>2</v>
      </c>
      <c r="H88" s="29">
        <v>2</v>
      </c>
      <c r="I88" s="29">
        <v>2</v>
      </c>
      <c r="J88" s="29">
        <v>0</v>
      </c>
      <c r="K88" s="35">
        <v>10</v>
      </c>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row>
    <row r="89" spans="1:104" s="2" customFormat="1" ht="18.75" x14ac:dyDescent="0.2">
      <c r="A89" s="3"/>
      <c r="B89" s="27" t="s">
        <v>737</v>
      </c>
      <c r="C89" s="28" t="s">
        <v>742</v>
      </c>
      <c r="D89" s="29" t="s">
        <v>187</v>
      </c>
      <c r="E89" s="29">
        <v>2</v>
      </c>
      <c r="F89" s="29">
        <v>2</v>
      </c>
      <c r="G89" s="29">
        <v>2</v>
      </c>
      <c r="H89" s="29">
        <v>2</v>
      </c>
      <c r="I89" s="29">
        <v>0</v>
      </c>
      <c r="J89" s="29">
        <v>2</v>
      </c>
      <c r="K89" s="35">
        <v>10</v>
      </c>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row>
    <row r="90" spans="1:104" s="2" customFormat="1" ht="18.75" x14ac:dyDescent="0.2">
      <c r="A90" s="3"/>
      <c r="B90" s="27" t="s">
        <v>853</v>
      </c>
      <c r="C90" s="28" t="s">
        <v>857</v>
      </c>
      <c r="D90" s="29" t="s">
        <v>187</v>
      </c>
      <c r="E90" s="29">
        <v>2</v>
      </c>
      <c r="F90" s="29">
        <v>2</v>
      </c>
      <c r="G90" s="29">
        <v>2</v>
      </c>
      <c r="H90" s="29">
        <v>2</v>
      </c>
      <c r="I90" s="29">
        <v>2</v>
      </c>
      <c r="J90" s="29">
        <v>0</v>
      </c>
      <c r="K90" s="35">
        <v>9.5</v>
      </c>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row>
    <row r="91" spans="1:104" s="2" customFormat="1" ht="25.5" x14ac:dyDescent="0.2">
      <c r="A91" s="3"/>
      <c r="B91" s="27" t="s">
        <v>166</v>
      </c>
      <c r="C91" s="28" t="s">
        <v>183</v>
      </c>
      <c r="D91" s="29" t="s">
        <v>865</v>
      </c>
      <c r="E91" s="29">
        <v>2</v>
      </c>
      <c r="F91" s="29">
        <v>2</v>
      </c>
      <c r="G91" s="29">
        <v>2</v>
      </c>
      <c r="H91" s="29">
        <v>2</v>
      </c>
      <c r="I91" s="29">
        <v>2</v>
      </c>
      <c r="J91" s="29">
        <v>0</v>
      </c>
      <c r="K91" s="35">
        <v>8</v>
      </c>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row>
    <row r="92" spans="1:104" s="2" customFormat="1" ht="18.75" x14ac:dyDescent="0.2">
      <c r="A92" s="3"/>
      <c r="B92" s="27" t="s">
        <v>13</v>
      </c>
      <c r="C92" s="28" t="s">
        <v>26</v>
      </c>
      <c r="D92" s="29" t="s">
        <v>187</v>
      </c>
      <c r="E92" s="29">
        <v>2</v>
      </c>
      <c r="F92" s="29" t="s">
        <v>877</v>
      </c>
      <c r="G92" s="29">
        <v>0</v>
      </c>
      <c r="H92" s="29">
        <v>0</v>
      </c>
      <c r="I92" s="29">
        <v>0</v>
      </c>
      <c r="J92" s="29">
        <v>0</v>
      </c>
      <c r="K92" s="35">
        <v>9</v>
      </c>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row>
    <row r="93" spans="1:104" s="2" customFormat="1" ht="18.75" x14ac:dyDescent="0.2">
      <c r="A93" s="3"/>
      <c r="B93" s="27" t="s">
        <v>755</v>
      </c>
      <c r="C93" s="28" t="s">
        <v>770</v>
      </c>
      <c r="D93" s="29" t="s">
        <v>187</v>
      </c>
      <c r="E93" s="29">
        <v>2</v>
      </c>
      <c r="F93" s="29">
        <v>0</v>
      </c>
      <c r="G93" s="29">
        <v>0</v>
      </c>
      <c r="H93" s="29">
        <v>0</v>
      </c>
      <c r="I93" s="29">
        <v>0</v>
      </c>
      <c r="J93" s="29">
        <v>0</v>
      </c>
      <c r="K93" s="35">
        <v>5</v>
      </c>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row>
    <row r="94" spans="1:104" s="2" customFormat="1" ht="25.5" x14ac:dyDescent="0.2">
      <c r="A94" s="3"/>
      <c r="B94" s="27" t="s">
        <v>331</v>
      </c>
      <c r="C94" s="28" t="s">
        <v>333</v>
      </c>
      <c r="D94" s="29" t="s">
        <v>332</v>
      </c>
      <c r="E94" s="29">
        <v>2</v>
      </c>
      <c r="F94" s="29">
        <v>2</v>
      </c>
      <c r="G94" s="29">
        <v>2</v>
      </c>
      <c r="H94" s="29">
        <v>2</v>
      </c>
      <c r="I94" s="29">
        <v>2</v>
      </c>
      <c r="J94" s="29">
        <v>0</v>
      </c>
      <c r="K94" s="35">
        <v>7</v>
      </c>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row>
    <row r="95" spans="1:104" s="2" customFormat="1" ht="18.75" x14ac:dyDescent="0.2">
      <c r="A95" s="3"/>
      <c r="B95" s="27" t="s">
        <v>1094</v>
      </c>
      <c r="C95" s="28" t="s">
        <v>1092</v>
      </c>
      <c r="D95" s="29" t="s">
        <v>187</v>
      </c>
      <c r="E95" s="29">
        <v>2</v>
      </c>
      <c r="F95" s="29">
        <v>2</v>
      </c>
      <c r="G95" s="29">
        <v>2</v>
      </c>
      <c r="H95" s="29">
        <v>0</v>
      </c>
      <c r="I95" s="29">
        <v>0</v>
      </c>
      <c r="J95" s="29">
        <v>0</v>
      </c>
      <c r="K95" s="35">
        <v>4</v>
      </c>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row>
    <row r="96" spans="1:104" s="2" customFormat="1" ht="18.75" x14ac:dyDescent="0.2">
      <c r="A96" s="3"/>
      <c r="B96" s="27" t="s">
        <v>1094</v>
      </c>
      <c r="C96" s="28" t="s">
        <v>1092</v>
      </c>
      <c r="D96" s="29" t="s">
        <v>187</v>
      </c>
      <c r="E96" s="29">
        <v>2</v>
      </c>
      <c r="F96" s="29">
        <v>2</v>
      </c>
      <c r="G96" s="29">
        <v>2</v>
      </c>
      <c r="H96" s="29">
        <v>0</v>
      </c>
      <c r="I96" s="29">
        <v>0</v>
      </c>
      <c r="J96" s="29">
        <v>0</v>
      </c>
      <c r="K96" s="35">
        <v>4</v>
      </c>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row>
    <row r="97" spans="1:104" s="2" customFormat="1" ht="18.75" x14ac:dyDescent="0.2">
      <c r="A97" s="3"/>
      <c r="B97" s="27" t="s">
        <v>880</v>
      </c>
      <c r="C97" s="28" t="s">
        <v>882</v>
      </c>
      <c r="D97" s="29" t="s">
        <v>187</v>
      </c>
      <c r="E97" s="29">
        <v>2</v>
      </c>
      <c r="F97" s="29">
        <v>2</v>
      </c>
      <c r="G97" s="29">
        <v>2</v>
      </c>
      <c r="H97" s="29">
        <v>2</v>
      </c>
      <c r="I97" s="29">
        <v>2</v>
      </c>
      <c r="J97" s="29">
        <v>2</v>
      </c>
      <c r="K97" s="35">
        <v>10</v>
      </c>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row>
    <row r="98" spans="1:104" s="2" customFormat="1" ht="18.75" x14ac:dyDescent="0.2">
      <c r="A98" s="3"/>
      <c r="B98" s="27" t="s">
        <v>651</v>
      </c>
      <c r="C98" s="28" t="s">
        <v>649</v>
      </c>
      <c r="D98" s="29" t="s">
        <v>870</v>
      </c>
      <c r="E98" s="29">
        <v>2</v>
      </c>
      <c r="F98" s="29">
        <v>0</v>
      </c>
      <c r="G98" s="29">
        <v>0</v>
      </c>
      <c r="H98" s="29">
        <v>2</v>
      </c>
      <c r="I98" s="29">
        <v>0</v>
      </c>
      <c r="J98" s="29">
        <v>0</v>
      </c>
      <c r="K98" s="35">
        <v>8</v>
      </c>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row>
    <row r="99" spans="1:104" s="2" customFormat="1" ht="18.75" x14ac:dyDescent="0.2">
      <c r="A99" s="3"/>
      <c r="B99" s="27" t="s">
        <v>732</v>
      </c>
      <c r="C99" s="28" t="s">
        <v>730</v>
      </c>
      <c r="D99" s="29" t="s">
        <v>187</v>
      </c>
      <c r="E99" s="29">
        <v>2</v>
      </c>
      <c r="F99" s="29">
        <v>2</v>
      </c>
      <c r="G99" s="29">
        <v>2</v>
      </c>
      <c r="H99" s="29">
        <v>0</v>
      </c>
      <c r="I99" s="29">
        <v>0</v>
      </c>
      <c r="J99" s="29">
        <v>0</v>
      </c>
      <c r="K99" s="35">
        <v>6</v>
      </c>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row>
    <row r="100" spans="1:104" s="2" customFormat="1" ht="18.75" x14ac:dyDescent="0.2">
      <c r="A100" s="3"/>
      <c r="B100" s="27" t="s">
        <v>556</v>
      </c>
      <c r="C100" s="28" t="s">
        <v>560</v>
      </c>
      <c r="D100" s="29" t="s">
        <v>187</v>
      </c>
      <c r="E100" s="29">
        <v>2</v>
      </c>
      <c r="F100" s="29">
        <v>2</v>
      </c>
      <c r="G100" s="29">
        <v>2</v>
      </c>
      <c r="H100" s="29">
        <v>2</v>
      </c>
      <c r="I100" s="29">
        <v>2</v>
      </c>
      <c r="J100" s="29">
        <v>0</v>
      </c>
      <c r="K100" s="35">
        <v>9</v>
      </c>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row>
    <row r="101" spans="1:104" s="2" customFormat="1" ht="51" x14ac:dyDescent="0.2">
      <c r="A101" s="3"/>
      <c r="B101" s="27" t="s">
        <v>714</v>
      </c>
      <c r="C101" s="28" t="s">
        <v>719</v>
      </c>
      <c r="D101" s="29" t="s">
        <v>871</v>
      </c>
      <c r="E101" s="29">
        <v>2</v>
      </c>
      <c r="F101" s="29">
        <v>2</v>
      </c>
      <c r="G101" s="29">
        <v>2</v>
      </c>
      <c r="H101" s="29">
        <v>0</v>
      </c>
      <c r="I101" s="29">
        <v>2</v>
      </c>
      <c r="J101" s="29">
        <v>2</v>
      </c>
      <c r="K101" s="35">
        <v>9</v>
      </c>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row>
    <row r="102" spans="1:104" s="2" customFormat="1" ht="18.75" x14ac:dyDescent="0.2">
      <c r="A102" s="3"/>
      <c r="B102" s="27" t="s">
        <v>108</v>
      </c>
      <c r="C102" s="28" t="s">
        <v>121</v>
      </c>
      <c r="D102" s="29" t="s">
        <v>110</v>
      </c>
      <c r="E102" s="29">
        <v>2</v>
      </c>
      <c r="F102" s="29">
        <v>2</v>
      </c>
      <c r="G102" s="29">
        <v>2</v>
      </c>
      <c r="H102" s="29">
        <v>2</v>
      </c>
      <c r="I102" s="29">
        <v>2</v>
      </c>
      <c r="J102" s="29">
        <v>0</v>
      </c>
      <c r="K102" s="35">
        <v>10</v>
      </c>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row>
    <row r="103" spans="1:104" s="2" customFormat="1" ht="18.75" x14ac:dyDescent="0.2">
      <c r="A103" s="3"/>
      <c r="B103" s="27" t="s">
        <v>772</v>
      </c>
      <c r="C103" s="28" t="s">
        <v>777</v>
      </c>
      <c r="D103" s="29" t="s">
        <v>187</v>
      </c>
      <c r="E103" s="29">
        <v>0</v>
      </c>
      <c r="F103" s="29">
        <v>2</v>
      </c>
      <c r="G103" s="29">
        <v>2</v>
      </c>
      <c r="H103" s="29">
        <v>2</v>
      </c>
      <c r="I103" s="29">
        <v>0</v>
      </c>
      <c r="J103" s="29">
        <v>0</v>
      </c>
      <c r="K103" s="35">
        <v>10</v>
      </c>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row>
    <row r="104" spans="1:104" s="2" customFormat="1" ht="18.75" x14ac:dyDescent="0.2">
      <c r="A104" s="3"/>
      <c r="B104" s="27" t="s">
        <v>1052</v>
      </c>
      <c r="C104" s="28" t="s">
        <v>1061</v>
      </c>
      <c r="D104" s="29" t="s">
        <v>187</v>
      </c>
      <c r="E104" s="29">
        <v>0</v>
      </c>
      <c r="F104" s="29">
        <v>2</v>
      </c>
      <c r="G104" s="29">
        <v>2</v>
      </c>
      <c r="H104" s="29">
        <v>0</v>
      </c>
      <c r="I104" s="29">
        <v>0</v>
      </c>
      <c r="J104" s="29">
        <v>0</v>
      </c>
      <c r="K104" s="35">
        <v>6</v>
      </c>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row>
    <row r="105" spans="1:104" s="2" customFormat="1" ht="18.75" x14ac:dyDescent="0.2">
      <c r="A105" s="3"/>
      <c r="B105" s="27" t="s">
        <v>252</v>
      </c>
      <c r="C105" s="28" t="s">
        <v>255</v>
      </c>
      <c r="D105" s="29" t="s">
        <v>187</v>
      </c>
      <c r="E105" s="29">
        <v>2</v>
      </c>
      <c r="F105" s="29">
        <v>2</v>
      </c>
      <c r="G105" s="29">
        <v>2</v>
      </c>
      <c r="H105" s="29">
        <v>0</v>
      </c>
      <c r="I105" s="29">
        <v>0</v>
      </c>
      <c r="J105" s="29">
        <v>0</v>
      </c>
      <c r="K105" s="35">
        <v>9</v>
      </c>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row>
    <row r="106" spans="1:104" s="2" customFormat="1" ht="18.75" x14ac:dyDescent="0.2">
      <c r="A106" s="3"/>
      <c r="B106" s="27" t="s">
        <v>720</v>
      </c>
      <c r="C106" s="28" t="s">
        <v>729</v>
      </c>
      <c r="D106" s="29" t="s">
        <v>187</v>
      </c>
      <c r="E106" s="29">
        <v>2</v>
      </c>
      <c r="F106" s="29">
        <v>2</v>
      </c>
      <c r="G106" s="29">
        <v>2</v>
      </c>
      <c r="H106" s="29">
        <v>0</v>
      </c>
      <c r="I106" s="29">
        <v>0</v>
      </c>
      <c r="J106" s="29">
        <v>0</v>
      </c>
      <c r="K106" s="35">
        <v>4</v>
      </c>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row>
    <row r="107" spans="1:104" s="2" customFormat="1" ht="25.5" x14ac:dyDescent="0.2">
      <c r="A107" s="3"/>
      <c r="B107" s="27" t="s">
        <v>377</v>
      </c>
      <c r="C107" s="28" t="s">
        <v>394</v>
      </c>
      <c r="D107" s="29" t="s">
        <v>872</v>
      </c>
      <c r="E107" s="29">
        <v>2</v>
      </c>
      <c r="F107" s="29">
        <v>2</v>
      </c>
      <c r="G107" s="29">
        <v>2</v>
      </c>
      <c r="H107" s="29">
        <v>0</v>
      </c>
      <c r="I107" s="29">
        <v>0</v>
      </c>
      <c r="J107" s="29">
        <v>0</v>
      </c>
      <c r="K107" s="35">
        <v>8</v>
      </c>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row>
    <row r="108" spans="1:104" s="2" customFormat="1" ht="18.75" x14ac:dyDescent="0.2">
      <c r="A108" s="3"/>
      <c r="B108" s="27" t="s">
        <v>505</v>
      </c>
      <c r="C108" s="28" t="s">
        <v>508</v>
      </c>
      <c r="D108" s="29" t="s">
        <v>873</v>
      </c>
      <c r="E108" s="29">
        <v>2</v>
      </c>
      <c r="F108" s="29">
        <v>2</v>
      </c>
      <c r="G108" s="29">
        <v>2</v>
      </c>
      <c r="H108" s="29">
        <v>2</v>
      </c>
      <c r="I108" s="29">
        <v>2</v>
      </c>
      <c r="J108" s="29">
        <v>0</v>
      </c>
      <c r="K108" s="35">
        <v>10</v>
      </c>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row>
    <row r="109" spans="1:104" s="2" customFormat="1" ht="18.75" x14ac:dyDescent="0.2">
      <c r="A109" s="3"/>
      <c r="B109" s="27" t="s">
        <v>576</v>
      </c>
      <c r="C109" s="28" t="s">
        <v>578</v>
      </c>
      <c r="D109" s="29" t="s">
        <v>187</v>
      </c>
      <c r="E109" s="29">
        <v>2</v>
      </c>
      <c r="F109" s="29">
        <v>2</v>
      </c>
      <c r="G109" s="29">
        <v>2</v>
      </c>
      <c r="H109" s="29">
        <v>2</v>
      </c>
      <c r="I109" s="29">
        <v>0</v>
      </c>
      <c r="J109" s="29">
        <v>0</v>
      </c>
      <c r="K109" s="35">
        <v>6</v>
      </c>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row>
    <row r="110" spans="1:104" ht="18.75" x14ac:dyDescent="0.2">
      <c r="B110" s="34"/>
      <c r="C110" s="18"/>
      <c r="D110" s="18"/>
      <c r="E110" s="31"/>
      <c r="F110" s="31"/>
      <c r="G110" s="31"/>
      <c r="H110" s="31"/>
      <c r="I110" s="31"/>
      <c r="J110" s="31"/>
      <c r="K110" s="36"/>
    </row>
    <row r="111" spans="1:104" ht="18.75" x14ac:dyDescent="0.2">
      <c r="B111" s="34" t="s">
        <v>875</v>
      </c>
      <c r="C111" s="18"/>
      <c r="D111" s="18"/>
      <c r="E111" s="18"/>
      <c r="F111" s="31"/>
      <c r="G111" s="18"/>
      <c r="H111" s="18"/>
      <c r="K111" s="33"/>
    </row>
    <row r="112" spans="1:104" x14ac:dyDescent="0.2">
      <c r="F112" s="9"/>
    </row>
  </sheetData>
  <autoFilter ref="B5:K285">
    <sortState ref="B3:K82">
      <sortCondition ref="B2:B289"/>
    </sortState>
  </autoFilter>
  <mergeCells count="4">
    <mergeCell ref="B3:K3"/>
    <mergeCell ref="B4:K4"/>
    <mergeCell ref="B1:K1"/>
    <mergeCell ref="B2:K2"/>
  </mergeCells>
  <conditionalFormatting sqref="G110:J110 F110:F111 E110 E6:J109">
    <cfRule type="iconSet" priority="4">
      <iconSet iconSet="3Symbols2" showValue="0">
        <cfvo type="percent" val="0"/>
        <cfvo type="num" val="1"/>
        <cfvo type="num" val="2"/>
      </iconSet>
    </cfRule>
  </conditionalFormatting>
  <conditionalFormatting sqref="K6:K109">
    <cfRule type="cellIs" dxfId="5" priority="3" operator="between">
      <formula>6</formula>
      <formula>8.9</formula>
    </cfRule>
  </conditionalFormatting>
  <conditionalFormatting sqref="K6:K109">
    <cfRule type="cellIs" dxfId="4" priority="1" operator="between">
      <formula>0</formula>
      <formula>5.9</formula>
    </cfRule>
    <cfRule type="cellIs" dxfId="3" priority="2" operator="between">
      <formula>9</formula>
      <formula>10</formula>
    </cfRule>
  </conditionalFormatting>
  <hyperlinks>
    <hyperlink ref="B3:K3" r:id="rId1" display="https://esante.gouv.fr/actualites/solutions-téléconsultation"/>
    <hyperlink ref="B4:K4" r:id="rId2" display="Tout éditeur qui souhaite être inclus dans le recensement peut remplir le formulaire suivant : https://telemedecine-covid19.esante.gouv.fr/."/>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A263"/>
  <sheetViews>
    <sheetView zoomScale="64" workbookViewId="0">
      <selection activeCell="A27" sqref="A27:XFD27"/>
    </sheetView>
  </sheetViews>
  <sheetFormatPr baseColWidth="10" defaultRowHeight="12.75" x14ac:dyDescent="0.2"/>
  <cols>
    <col min="1" max="1" width="23.85546875" style="18" customWidth="1"/>
    <col min="2" max="2" width="30.140625" style="19" customWidth="1"/>
    <col min="3" max="3" width="60.5703125" style="19" customWidth="1"/>
    <col min="4" max="4" width="21.7109375" style="19" customWidth="1"/>
    <col min="5" max="5" width="15.7109375" style="19" customWidth="1"/>
    <col min="6" max="6" width="16.85546875" style="19" customWidth="1"/>
    <col min="7" max="7" width="17.42578125" style="19" customWidth="1"/>
    <col min="8" max="8" width="16.28515625" style="19" customWidth="1"/>
    <col min="9" max="9" width="12.5703125" style="19" customWidth="1"/>
    <col min="10" max="10" width="14.7109375" style="19" customWidth="1"/>
    <col min="11" max="11" width="14.42578125" style="32" customWidth="1"/>
    <col min="12" max="104" width="11.42578125" style="18"/>
    <col min="105" max="16384" width="11.42578125" style="19"/>
  </cols>
  <sheetData>
    <row r="1" spans="1:105" ht="83.25" customHeight="1" x14ac:dyDescent="0.2">
      <c r="A1" s="42"/>
      <c r="B1" s="77" t="s">
        <v>1129</v>
      </c>
      <c r="C1" s="77"/>
      <c r="D1" s="77"/>
      <c r="E1" s="77"/>
      <c r="F1" s="77"/>
      <c r="G1" s="77"/>
      <c r="H1" s="77"/>
      <c r="I1" s="77"/>
      <c r="J1" s="77"/>
      <c r="K1" s="77"/>
    </row>
    <row r="2" spans="1:105" ht="121.5" customHeight="1" x14ac:dyDescent="0.2">
      <c r="A2" s="42"/>
      <c r="B2" s="76" t="s">
        <v>1616</v>
      </c>
      <c r="C2" s="76"/>
      <c r="D2" s="76"/>
      <c r="E2" s="76"/>
      <c r="F2" s="76"/>
      <c r="G2" s="76"/>
      <c r="H2" s="76"/>
      <c r="I2" s="76"/>
      <c r="J2" s="76"/>
      <c r="K2" s="76"/>
    </row>
    <row r="3" spans="1:105" s="26" customFormat="1" ht="66" customHeight="1" thickBot="1" x14ac:dyDescent="0.25">
      <c r="A3" s="20"/>
      <c r="B3" s="43" t="s">
        <v>0</v>
      </c>
      <c r="C3" s="43" t="s">
        <v>1306</v>
      </c>
      <c r="D3" s="43" t="s">
        <v>6</v>
      </c>
      <c r="E3" s="43" t="s">
        <v>876</v>
      </c>
      <c r="F3" s="43" t="s">
        <v>7</v>
      </c>
      <c r="G3" s="43" t="s">
        <v>8</v>
      </c>
      <c r="H3" s="43" t="s">
        <v>11</v>
      </c>
      <c r="I3" s="43" t="s">
        <v>10</v>
      </c>
      <c r="J3" s="43" t="s">
        <v>9</v>
      </c>
      <c r="K3" s="44" t="s">
        <v>1305</v>
      </c>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5"/>
    </row>
    <row r="4" spans="1:105" s="29" customFormat="1" ht="39.75" hidden="1" customHeight="1" thickTop="1" x14ac:dyDescent="0.2">
      <c r="A4" s="18"/>
      <c r="B4" s="46" t="e">
        <f>'Données brutes'!#REF!</f>
        <v>#REF!</v>
      </c>
      <c r="C4" s="48" t="e">
        <f>IF('Données brutes'!#REF!=0,"*",'Données brutes'!#REF!)</f>
        <v>#REF!</v>
      </c>
      <c r="D4" s="29" t="e">
        <f>'Données brutes'!#REF!</f>
        <v>#REF!</v>
      </c>
      <c r="E4" s="29" t="e">
        <f>IF('Données brutes'!#REF!="Oui",2,IF('Données brutes'!#REF!="Non",0,"*"))</f>
        <v>#REF!</v>
      </c>
      <c r="F4" s="29" t="e">
        <f>IF('Données brutes'!#REF!="Oui",2,IF('Données brutes'!#REF!="Non",0,"*"))</f>
        <v>#REF!</v>
      </c>
      <c r="G4" s="29" t="e">
        <f>IF('Données brutes'!#REF!="Oui",2,IF('Données brutes'!#REF!="Non",0,"*"))</f>
        <v>#REF!</v>
      </c>
      <c r="H4" s="29" t="e">
        <f>IF('Données brutes'!#REF!="Oui",2,IF('Données brutes'!#REF!="Non",0,"*"))</f>
        <v>#REF!</v>
      </c>
      <c r="I4" s="29" t="e">
        <f>IF('Données brutes'!#REF!="Oui",2,IF('Données brutes'!#REF!="Non",0,"*"))</f>
        <v>#REF!</v>
      </c>
      <c r="J4" s="29" t="e">
        <f>IF('Données brutes'!#REF!="Oui",2,IF('Données brutes'!#REF!="Non",0,"*"))</f>
        <v>#REF!</v>
      </c>
      <c r="K4" s="41" t="e">
        <f>'Calcul '!W2</f>
        <v>#REF!</v>
      </c>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28"/>
    </row>
    <row r="5" spans="1:105" s="27" customFormat="1" ht="39.75" hidden="1" customHeight="1" x14ac:dyDescent="0.2">
      <c r="A5" s="18"/>
      <c r="B5" s="47" t="e">
        <f>'Données brutes'!#REF!</f>
        <v>#REF!</v>
      </c>
      <c r="C5" s="48" t="e">
        <f>IF('Données brutes'!#REF!=0,"*",'Données brutes'!#REF!)</f>
        <v>#REF!</v>
      </c>
      <c r="D5" s="29" t="e">
        <f>'Données brutes'!#REF!</f>
        <v>#REF!</v>
      </c>
      <c r="E5" s="29" t="e">
        <f>IF('Données brutes'!#REF!="Oui",2,IF('Données brutes'!#REF!="Non",0,"*"))</f>
        <v>#REF!</v>
      </c>
      <c r="F5" s="29" t="e">
        <f>IF('Données brutes'!#REF!="Oui",2,IF('Données brutes'!#REF!="Non",0,"*"))</f>
        <v>#REF!</v>
      </c>
      <c r="G5" s="29" t="e">
        <f>IF('Données brutes'!#REF!="Oui",2,IF('Données brutes'!#REF!="Non",0,"*"))</f>
        <v>#REF!</v>
      </c>
      <c r="H5" s="29" t="e">
        <f>IF('Données brutes'!#REF!="Oui",2,IF('Données brutes'!#REF!="Non",0,"*"))</f>
        <v>#REF!</v>
      </c>
      <c r="I5" s="29" t="e">
        <f>IF('Données brutes'!#REF!="Oui",2,IF('Données brutes'!#REF!="Non",0,"*"))</f>
        <v>#REF!</v>
      </c>
      <c r="J5" s="29" t="e">
        <f>IF('Données brutes'!#REF!="Oui",2,IF('Données brutes'!#REF!="Non",0,"*"))</f>
        <v>#REF!</v>
      </c>
      <c r="K5" s="41" t="e">
        <f>'Calcul '!W3</f>
        <v>#REF!</v>
      </c>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30"/>
    </row>
    <row r="6" spans="1:105" s="27" customFormat="1" ht="39.75" customHeight="1" thickTop="1" x14ac:dyDescent="0.2">
      <c r="A6" s="18"/>
      <c r="B6" s="47" t="str">
        <f>'Données brutes'!B3</f>
        <v>AMA XpertEye</v>
      </c>
      <c r="C6" s="48" t="str">
        <f>IF('Données brutes'!AI3=0,"*",'Données brutes'!AI3)</f>
        <v>www.amaxperteye.com</v>
      </c>
      <c r="D6" s="29" t="str">
        <f>'Données brutes'!E3</f>
        <v>France entière</v>
      </c>
      <c r="E6" s="29">
        <f>IF('Données brutes'!F3="Oui",2,IF('Données brutes'!F3="Non",0,"*"))</f>
        <v>2</v>
      </c>
      <c r="F6" s="29">
        <f>IF('Données brutes'!H3="Oui",2,IF('Données brutes'!H3="Non",0,"*"))</f>
        <v>2</v>
      </c>
      <c r="G6" s="29">
        <f>IF('Données brutes'!J3="Oui",2,IF('Données brutes'!J3="Non",0,"*"))</f>
        <v>2</v>
      </c>
      <c r="H6" s="29">
        <f>IF('Données brutes'!L3="Oui",2,IF('Données brutes'!L3="Non",0,"*"))</f>
        <v>2</v>
      </c>
      <c r="I6" s="29">
        <f>IF('Données brutes'!N3="Oui",2,IF('Données brutes'!N3="Non",0,"*"))</f>
        <v>0</v>
      </c>
      <c r="J6" s="29">
        <f>IF('Données brutes'!P3="Oui",2,IF('Données brutes'!P3="Non",0,"*"))</f>
        <v>0</v>
      </c>
      <c r="K6" s="41">
        <f>'Calcul '!W4</f>
        <v>6</v>
      </c>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30"/>
    </row>
    <row r="7" spans="1:105" s="27" customFormat="1" ht="39.75" customHeight="1" x14ac:dyDescent="0.2">
      <c r="A7" s="18"/>
      <c r="B7" s="47" t="str">
        <f>'Données brutes'!B4</f>
        <v>Ambulis</v>
      </c>
      <c r="C7" s="48" t="str">
        <f>IF('Données brutes'!AI4=0,"*",'Données brutes'!AI4)</f>
        <v>http://domicalis.com/</v>
      </c>
      <c r="D7" s="29" t="str">
        <f>'Données brutes'!E4</f>
        <v>France entière</v>
      </c>
      <c r="E7" s="29">
        <f>IF('Données brutes'!F4="Oui",2,IF('Données brutes'!F4="Non",0,"*"))</f>
        <v>0</v>
      </c>
      <c r="F7" s="29">
        <f>IF('Données brutes'!H4="Oui",2,IF('Données brutes'!H4="Non",0,"*"))</f>
        <v>0</v>
      </c>
      <c r="G7" s="29">
        <f>IF('Données brutes'!J4="Oui",2,IF('Données brutes'!J4="Non",0,"*"))</f>
        <v>2</v>
      </c>
      <c r="H7" s="29">
        <f>IF('Données brutes'!L4="Oui",2,IF('Données brutes'!L4="Non",0,"*"))</f>
        <v>0</v>
      </c>
      <c r="I7" s="29">
        <f>IF('Données brutes'!N4="Oui",2,IF('Données brutes'!N4="Non",0,"*"))</f>
        <v>0</v>
      </c>
      <c r="J7" s="29">
        <f>IF('Données brutes'!P4="Oui",2,IF('Données brutes'!P4="Non",0,"*"))</f>
        <v>0</v>
      </c>
      <c r="K7" s="41">
        <f>'Calcul '!W5</f>
        <v>9</v>
      </c>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30"/>
    </row>
    <row r="8" spans="1:105" s="27" customFormat="1" ht="37.5" x14ac:dyDescent="0.2">
      <c r="A8" s="18"/>
      <c r="B8" s="47" t="str">
        <f>'Données brutes'!B5</f>
        <v>AMD - Assistant Médical à Distance</v>
      </c>
      <c r="C8" s="48" t="str">
        <f>IF('Données brutes'!AI5=0,"*",'Données brutes'!AI5)</f>
        <v>https://www.astus-sa.com/    mail : Constantin.Papadas@astus-sa.com ou Radia.Koubaa@astus-sa.com  tél : 09 54 92 46 55</v>
      </c>
      <c r="D8" s="29" t="str">
        <f>'Données brutes'!E5</f>
        <v>France métropolitaine</v>
      </c>
      <c r="E8" s="29">
        <f>IF('Données brutes'!F5="Oui",2,IF('Données brutes'!F5="Non",0,"*"))</f>
        <v>2</v>
      </c>
      <c r="F8" s="29">
        <f>IF('Données brutes'!H5="Oui",2,IF('Données brutes'!H5="Non",0,"*"))</f>
        <v>2</v>
      </c>
      <c r="G8" s="29">
        <f>IF('Données brutes'!J5="Oui",2,IF('Données brutes'!J5="Non",0,"*"))</f>
        <v>2</v>
      </c>
      <c r="H8" s="29">
        <f>IF('Données brutes'!L5="Oui",2,IF('Données brutes'!L5="Non",0,"*"))</f>
        <v>0</v>
      </c>
      <c r="I8" s="29">
        <f>IF('Données brutes'!N5="Oui",2,IF('Données brutes'!N5="Non",0,"*"))</f>
        <v>0</v>
      </c>
      <c r="J8" s="29">
        <f>IF('Données brutes'!P5="Oui",2,IF('Données brutes'!P5="Non",0,"*"))</f>
        <v>0</v>
      </c>
      <c r="K8" s="41">
        <f>'Calcul '!W6</f>
        <v>7</v>
      </c>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30"/>
    </row>
    <row r="9" spans="1:105" s="27" customFormat="1" ht="23.25" x14ac:dyDescent="0.2">
      <c r="A9" s="18"/>
      <c r="B9" s="47" t="str">
        <f>'Données brutes'!B6</f>
        <v>AMI - AmiCare</v>
      </c>
      <c r="C9" s="48" t="str">
        <f>IF('Données brutes'!AI6=0,"*",'Données brutes'!AI6)</f>
        <v>f.marguet@aegle.fr  / 01.34.20.25.00</v>
      </c>
      <c r="D9" s="29" t="str">
        <f>'Données brutes'!E6</f>
        <v>France entière</v>
      </c>
      <c r="E9" s="29">
        <f>IF('Données brutes'!F6="Oui",2,IF('Données brutes'!F6="Non",0,"*"))</f>
        <v>2</v>
      </c>
      <c r="F9" s="29">
        <f>IF('Données brutes'!H6="Oui",2,IF('Données brutes'!H6="Non",0,"*"))</f>
        <v>2</v>
      </c>
      <c r="G9" s="29">
        <f>IF('Données brutes'!J6="Oui",2,IF('Données brutes'!J6="Non",0,"*"))</f>
        <v>2</v>
      </c>
      <c r="H9" s="29">
        <f>IF('Données brutes'!L6="Oui",2,IF('Données brutes'!L6="Non",0,"*"))</f>
        <v>2</v>
      </c>
      <c r="I9" s="29">
        <f>IF('Données brutes'!N6="Oui",2,IF('Données brutes'!N6="Non",0,"*"))</f>
        <v>0</v>
      </c>
      <c r="J9" s="29">
        <f>IF('Données brutes'!P6="Oui",2,IF('Données brutes'!P6="Non",0,"*"))</f>
        <v>2</v>
      </c>
      <c r="K9" s="41">
        <f>'Calcul '!W7</f>
        <v>8</v>
      </c>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30"/>
    </row>
    <row r="10" spans="1:105" ht="39.75" customHeight="1" x14ac:dyDescent="0.2">
      <c r="B10" s="47" t="str">
        <f>'Données brutes'!B7</f>
        <v>apTeleCare</v>
      </c>
      <c r="C10" s="48" t="str">
        <f>IF('Données brutes'!AI7=0,"*",'Données brutes'!AI7)</f>
        <v>contact@aptelecare.com</v>
      </c>
      <c r="D10" s="29" t="str">
        <f>'Données brutes'!E7</f>
        <v>France entière</v>
      </c>
      <c r="E10" s="29">
        <f>IF('Données brutes'!F7="Oui",2,IF('Données brutes'!F7="Non",0,"*"))</f>
        <v>2</v>
      </c>
      <c r="F10" s="29">
        <f>IF('Données brutes'!H7="Oui",2,IF('Données brutes'!H7="Non",0,"*"))</f>
        <v>2</v>
      </c>
      <c r="G10" s="29">
        <f>IF('Données brutes'!J7="Oui",2,IF('Données brutes'!J7="Non",0,"*"))</f>
        <v>2</v>
      </c>
      <c r="H10" s="29">
        <f>IF('Données brutes'!L7="Oui",2,IF('Données brutes'!L7="Non",0,"*"))</f>
        <v>0</v>
      </c>
      <c r="I10" s="29">
        <f>IF('Données brutes'!N7="Oui",2,IF('Données brutes'!N7="Non",0,"*"))</f>
        <v>0</v>
      </c>
      <c r="J10" s="29">
        <f>IF('Données brutes'!P7="Oui",2,IF('Données brutes'!P7="Non",0,"*"))</f>
        <v>0</v>
      </c>
      <c r="K10" s="41">
        <f>'Calcul '!W8</f>
        <v>10</v>
      </c>
    </row>
    <row r="11" spans="1:105" ht="23.25" x14ac:dyDescent="0.2">
      <c r="B11" s="47" t="str">
        <f>'Données brutes'!B8</f>
        <v>Assemblée</v>
      </c>
      <c r="C11" s="48" t="str">
        <f>IF('Données brutes'!AI8=0,"*",'Données brutes'!AI8)</f>
        <v>joseph@assemblee.io</v>
      </c>
      <c r="D11" s="29" t="str">
        <f>'Données brutes'!E8</f>
        <v>France entière</v>
      </c>
      <c r="E11" s="29">
        <f>IF('Données brutes'!F8="Oui",2,IF('Données brutes'!F8="Non",0,"*"))</f>
        <v>2</v>
      </c>
      <c r="F11" s="29">
        <f>IF('Données brutes'!H8="Oui",2,IF('Données brutes'!H8="Non",0,"*"))</f>
        <v>0</v>
      </c>
      <c r="G11" s="29">
        <f>IF('Données brutes'!J8="Oui",2,IF('Données brutes'!J8="Non",0,"*"))</f>
        <v>0</v>
      </c>
      <c r="H11" s="29">
        <f>IF('Données brutes'!L8="Oui",2,IF('Données brutes'!L8="Non",0,"*"))</f>
        <v>0</v>
      </c>
      <c r="I11" s="29">
        <f>IF('Données brutes'!N8="Oui",2,IF('Données brutes'!N8="Non",0,"*"))</f>
        <v>0</v>
      </c>
      <c r="J11" s="29">
        <f>IF('Données brutes'!P8="Oui",2,IF('Données brutes'!P8="Non",0,"*"))</f>
        <v>0</v>
      </c>
      <c r="K11" s="41">
        <f>'Calcul '!W9</f>
        <v>3</v>
      </c>
    </row>
    <row r="12" spans="1:105" ht="39.75" customHeight="1" x14ac:dyDescent="0.2">
      <c r="B12" s="47" t="str">
        <f>'Données brutes'!B9</f>
        <v>AUTONHOME® de Neuradom - Solution de télérééducation et télésoin</v>
      </c>
      <c r="C12" s="48" t="str">
        <f>IF('Données brutes'!AI9=0,"*",'Données brutes'!AI9)</f>
        <v>www.neuradom.com   /   magali.mudet@neuradom.com   /  0611460813</v>
      </c>
      <c r="D12" s="29">
        <f>'Données brutes'!E9</f>
        <v>0</v>
      </c>
      <c r="E12" s="29">
        <f>IF('Données brutes'!F9="Oui",2,IF('Données brutes'!F9="Non",0,"*"))</f>
        <v>2</v>
      </c>
      <c r="F12" s="29">
        <f>IF('Données brutes'!H9="Oui",2,IF('Données brutes'!H9="Non",0,"*"))</f>
        <v>0</v>
      </c>
      <c r="G12" s="29">
        <f>IF('Données brutes'!J9="Oui",2,IF('Données brutes'!J9="Non",0,"*"))</f>
        <v>0</v>
      </c>
      <c r="H12" s="29">
        <f>IF('Données brutes'!L9="Oui",2,IF('Données brutes'!L9="Non",0,"*"))</f>
        <v>0</v>
      </c>
      <c r="I12" s="29">
        <f>IF('Données brutes'!N9="Oui",2,IF('Données brutes'!N9="Non",0,"*"))</f>
        <v>0</v>
      </c>
      <c r="J12" s="29">
        <f>IF('Données brutes'!P9="Oui",2,IF('Données brutes'!P9="Non",0,"*"))</f>
        <v>0</v>
      </c>
      <c r="K12" s="41">
        <f>'Calcul '!W10</f>
        <v>7</v>
      </c>
    </row>
    <row r="13" spans="1:105" ht="39.75" customHeight="1" x14ac:dyDescent="0.2">
      <c r="B13" s="47" t="str">
        <f>'Données brutes'!B10</f>
        <v>AvecMonDoc</v>
      </c>
      <c r="C13" s="48" t="str">
        <f>IF('Données brutes'!AI10=0,"*",'Données brutes'!AI10)</f>
        <v>mesdocteurs.com ; contact@mesdocteurs.com</v>
      </c>
      <c r="D13" s="29" t="str">
        <f>'Données brutes'!E10</f>
        <v>France entière</v>
      </c>
      <c r="E13" s="29">
        <f>IF('Données brutes'!F10="Oui",2,IF('Données brutes'!F10="Non",0,"*"))</f>
        <v>2</v>
      </c>
      <c r="F13" s="29">
        <f>IF('Données brutes'!H10="Oui",2,IF('Données brutes'!H10="Non",0,"*"))</f>
        <v>2</v>
      </c>
      <c r="G13" s="29">
        <f>IF('Données brutes'!J10="Oui",2,IF('Données brutes'!J10="Non",0,"*"))</f>
        <v>2</v>
      </c>
      <c r="H13" s="29">
        <f>IF('Données brutes'!L10="Oui",2,IF('Données brutes'!L10="Non",0,"*"))</f>
        <v>2</v>
      </c>
      <c r="I13" s="29">
        <f>IF('Données brutes'!N10="Oui",2,IF('Données brutes'!N10="Non",0,"*"))</f>
        <v>2</v>
      </c>
      <c r="J13" s="29">
        <f>IF('Données brutes'!P10="Oui",2,IF('Données brutes'!P10="Non",0,"*"))</f>
        <v>2</v>
      </c>
      <c r="K13" s="41">
        <f>'Calcul '!W11</f>
        <v>10</v>
      </c>
    </row>
    <row r="14" spans="1:105" ht="39.75" customHeight="1" x14ac:dyDescent="0.2">
      <c r="B14" s="47" t="str">
        <f>'Données brutes'!B11</f>
        <v>avis2sante.fr</v>
      </c>
      <c r="C14" s="48" t="str">
        <f>IF('Données brutes'!AI11=0,"*",'Données brutes'!AI11)</f>
        <v>contact@avis2sante.fr</v>
      </c>
      <c r="D14" s="29" t="str">
        <f>'Données brutes'!E11</f>
        <v>France entière</v>
      </c>
      <c r="E14" s="29">
        <f>IF('Données brutes'!F11="Oui",2,IF('Données brutes'!F11="Non",0,"*"))</f>
        <v>2</v>
      </c>
      <c r="F14" s="29">
        <f>IF('Données brutes'!H11="Oui",2,IF('Données brutes'!H11="Non",0,"*"))</f>
        <v>2</v>
      </c>
      <c r="G14" s="29">
        <f>IF('Données brutes'!J11="Oui",2,IF('Données brutes'!J11="Non",0,"*"))</f>
        <v>2</v>
      </c>
      <c r="H14" s="29">
        <f>IF('Données brutes'!L11="Oui",2,IF('Données brutes'!L11="Non",0,"*"))</f>
        <v>2</v>
      </c>
      <c r="I14" s="29">
        <f>IF('Données brutes'!N11="Oui",2,IF('Données brutes'!N11="Non",0,"*"))</f>
        <v>2</v>
      </c>
      <c r="J14" s="29">
        <f>IF('Données brutes'!P11="Oui",2,IF('Données brutes'!P11="Non",0,"*"))</f>
        <v>0</v>
      </c>
      <c r="K14" s="41">
        <f>'Calcul '!W12</f>
        <v>10</v>
      </c>
    </row>
    <row r="15" spans="1:105" ht="39.75" customHeight="1" x14ac:dyDescent="0.2">
      <c r="B15" s="47" t="str">
        <f>'Données brutes'!B12</f>
        <v>AXOCARE</v>
      </c>
      <c r="C15" s="48" t="str">
        <f>IF('Données brutes'!AI12=0,"*",'Données brutes'!AI12)</f>
        <v>www.axo.care</v>
      </c>
      <c r="D15" s="29" t="str">
        <f>'Données brutes'!E12</f>
        <v>France entière</v>
      </c>
      <c r="E15" s="29">
        <f>IF('Données brutes'!F12="Oui",2,IF('Données brutes'!F12="Non",0,"*"))</f>
        <v>2</v>
      </c>
      <c r="F15" s="29">
        <f>IF('Données brutes'!H12="Oui",2,IF('Données brutes'!H12="Non",0,"*"))</f>
        <v>2</v>
      </c>
      <c r="G15" s="29">
        <f>IF('Données brutes'!J12="Oui",2,IF('Données brutes'!J12="Non",0,"*"))</f>
        <v>2</v>
      </c>
      <c r="H15" s="29">
        <f>IF('Données brutes'!L12="Oui",2,IF('Données brutes'!L12="Non",0,"*"))</f>
        <v>2</v>
      </c>
      <c r="I15" s="29">
        <f>IF('Données brutes'!N12="Oui",2,IF('Données brutes'!N12="Non",0,"*"))</f>
        <v>2</v>
      </c>
      <c r="J15" s="29">
        <f>IF('Données brutes'!P12="Oui",2,IF('Données brutes'!P12="Non",0,"*"))</f>
        <v>2</v>
      </c>
      <c r="K15" s="41">
        <f>'Calcul '!W13</f>
        <v>10</v>
      </c>
    </row>
    <row r="16" spans="1:105" ht="39.75" customHeight="1" x14ac:dyDescent="0.2">
      <c r="B16" s="47" t="str">
        <f>'Données brutes'!B13</f>
        <v>Axomove</v>
      </c>
      <c r="C16" s="48" t="str">
        <f>IF('Données brutes'!AI13=0,"*",'Données brutes'!AI13)</f>
        <v>https://www.axomove.com/decouvrir-axomove</v>
      </c>
      <c r="D16" s="29" t="str">
        <f>'Données brutes'!E13</f>
        <v>France entière</v>
      </c>
      <c r="E16" s="29">
        <f>IF('Données brutes'!F13="Oui",2,IF('Données brutes'!F13="Non",0,"*"))</f>
        <v>2</v>
      </c>
      <c r="F16" s="29">
        <f>IF('Données brutes'!H13="Oui",2,IF('Données brutes'!H13="Non",0,"*"))</f>
        <v>2</v>
      </c>
      <c r="G16" s="29">
        <f>IF('Données brutes'!J13="Oui",2,IF('Données brutes'!J13="Non",0,"*"))</f>
        <v>0</v>
      </c>
      <c r="H16" s="29">
        <f>IF('Données brutes'!L13="Oui",2,IF('Données brutes'!L13="Non",0,"*"))</f>
        <v>2</v>
      </c>
      <c r="I16" s="29">
        <f>IF('Données brutes'!N13="Oui",2,IF('Données brutes'!N13="Non",0,"*"))</f>
        <v>0</v>
      </c>
      <c r="J16" s="29">
        <f>IF('Données brutes'!P13="Oui",2,IF('Données brutes'!P13="Non",0,"*"))</f>
        <v>0</v>
      </c>
      <c r="K16" s="41">
        <f>'Calcul '!W14</f>
        <v>4.5</v>
      </c>
    </row>
    <row r="17" spans="2:11" ht="39.75" customHeight="1" x14ac:dyDescent="0.2">
      <c r="B17" s="47" t="str">
        <f>'Données brutes'!B14</f>
        <v>bfordoc</v>
      </c>
      <c r="C17" s="48" t="str">
        <f>IF('Données brutes'!AI14=0,"*",'Données brutes'!AI14)</f>
        <v>www.bfordoc.com</v>
      </c>
      <c r="D17" s="29" t="str">
        <f>'Données brutes'!E14</f>
        <v>France entière</v>
      </c>
      <c r="E17" s="29">
        <f>IF('Données brutes'!F14="Oui",2,IF('Données brutes'!F14="Non",0,"*"))</f>
        <v>2</v>
      </c>
      <c r="F17" s="29">
        <f>IF('Données brutes'!H14="Oui",2,IF('Données brutes'!H14="Non",0,"*"))</f>
        <v>2</v>
      </c>
      <c r="G17" s="29">
        <f>IF('Données brutes'!J14="Oui",2,IF('Données brutes'!J14="Non",0,"*"))</f>
        <v>2</v>
      </c>
      <c r="H17" s="29">
        <f>IF('Données brutes'!L14="Oui",2,IF('Données brutes'!L14="Non",0,"*"))</f>
        <v>2</v>
      </c>
      <c r="I17" s="29">
        <f>IF('Données brutes'!N14="Oui",2,IF('Données brutes'!N14="Non",0,"*"))</f>
        <v>2</v>
      </c>
      <c r="J17" s="29">
        <f>IF('Données brutes'!P14="Oui",2,IF('Données brutes'!P14="Non",0,"*"))</f>
        <v>0</v>
      </c>
      <c r="K17" s="41">
        <f>'Calcul '!W15</f>
        <v>9</v>
      </c>
    </row>
    <row r="18" spans="2:11" ht="39.75" hidden="1" customHeight="1" x14ac:dyDescent="0.2">
      <c r="B18" s="47" t="e">
        <f>'Données brutes'!#REF!</f>
        <v>#REF!</v>
      </c>
      <c r="C18" s="48" t="e">
        <f>IF('Données brutes'!#REF!=0,"*",'Données brutes'!#REF!)</f>
        <v>#REF!</v>
      </c>
      <c r="D18" s="29" t="e">
        <f>'Données brutes'!#REF!</f>
        <v>#REF!</v>
      </c>
      <c r="E18" s="29" t="e">
        <f>IF('Données brutes'!#REF!="Oui",2,IF('Données brutes'!#REF!="Non",0,"*"))</f>
        <v>#REF!</v>
      </c>
      <c r="F18" s="29" t="e">
        <f>IF('Données brutes'!#REF!="Oui",2,IF('Données brutes'!#REF!="Non",0,"*"))</f>
        <v>#REF!</v>
      </c>
      <c r="G18" s="29" t="e">
        <f>IF('Données brutes'!#REF!="Oui",2,IF('Données brutes'!#REF!="Non",0,"*"))</f>
        <v>#REF!</v>
      </c>
      <c r="H18" s="29" t="e">
        <f>IF('Données brutes'!#REF!="Oui",2,IF('Données brutes'!#REF!="Non",0,"*"))</f>
        <v>#REF!</v>
      </c>
      <c r="I18" s="29" t="e">
        <f>IF('Données brutes'!#REF!="Oui",2,IF('Données brutes'!#REF!="Non",0,"*"))</f>
        <v>#REF!</v>
      </c>
      <c r="J18" s="29" t="e">
        <f>IF('Données brutes'!#REF!="Oui",2,IF('Données brutes'!#REF!="Non",0,"*"))</f>
        <v>#REF!</v>
      </c>
      <c r="K18" s="41" t="e">
        <f>'Calcul '!W16</f>
        <v>#REF!</v>
      </c>
    </row>
    <row r="19" spans="2:11" ht="39.75" customHeight="1" x14ac:dyDescent="0.2">
      <c r="B19" s="47" t="str">
        <f>'Données brutes'!B15</f>
        <v>BISOM</v>
      </c>
      <c r="C19" s="48" t="str">
        <f>IF('Données brutes'!AI15=0,"*",'Données brutes'!AI15)</f>
        <v>www.bisom.fr / philippe.leroy@bisom.fr / +33 6 74 60 06 11‬</v>
      </c>
      <c r="D19" s="29" t="str">
        <f>'Données brutes'!E15</f>
        <v>France entière</v>
      </c>
      <c r="E19" s="29">
        <f>IF('Données brutes'!F15="Oui",2,IF('Données brutes'!F15="Non",0,"*"))</f>
        <v>2</v>
      </c>
      <c r="F19" s="29">
        <f>IF('Données brutes'!H15="Oui",2,IF('Données brutes'!H15="Non",0,"*"))</f>
        <v>0</v>
      </c>
      <c r="G19" s="29">
        <f>IF('Données brutes'!J15="Oui",2,IF('Données brutes'!J15="Non",0,"*"))</f>
        <v>2</v>
      </c>
      <c r="H19" s="29">
        <f>IF('Données brutes'!L15="Oui",2,IF('Données brutes'!L15="Non",0,"*"))</f>
        <v>0</v>
      </c>
      <c r="I19" s="29">
        <f>IF('Données brutes'!N15="Oui",2,IF('Données brutes'!N15="Non",0,"*"))</f>
        <v>0</v>
      </c>
      <c r="J19" s="29">
        <f>IF('Données brutes'!P15="Oui",2,IF('Données brutes'!P15="Non",0,"*"))</f>
        <v>0</v>
      </c>
      <c r="K19" s="41">
        <f>'Calcul '!W17</f>
        <v>7</v>
      </c>
    </row>
    <row r="20" spans="2:11" ht="39.75" customHeight="1" x14ac:dyDescent="0.2">
      <c r="B20" s="47" t="str">
        <f>'Données brutes'!B16</f>
        <v>BLUEFILES</v>
      </c>
      <c r="C20" s="48" t="str">
        <f>IF('Données brutes'!AI16=0,"*",'Données brutes'!AI16)</f>
        <v>florian.jacquot@mybluefiles.com</v>
      </c>
      <c r="D20" s="29" t="str">
        <f>'Données brutes'!E16</f>
        <v>France entière</v>
      </c>
      <c r="E20" s="29">
        <f>IF('Données brutes'!F16="Oui",2,IF('Données brutes'!F16="Non",0,"*"))</f>
        <v>0</v>
      </c>
      <c r="F20" s="29">
        <f>IF('Données brutes'!H16="Oui",2,IF('Données brutes'!H16="Non",0,"*"))</f>
        <v>2</v>
      </c>
      <c r="G20" s="29">
        <f>IF('Données brutes'!J16="Oui",2,IF('Données brutes'!J16="Non",0,"*"))</f>
        <v>2</v>
      </c>
      <c r="H20" s="29">
        <f>IF('Données brutes'!L16="Oui",2,IF('Données brutes'!L16="Non",0,"*"))</f>
        <v>0</v>
      </c>
      <c r="I20" s="29">
        <f>IF('Données brutes'!N16="Oui",2,IF('Données brutes'!N16="Non",0,"*"))</f>
        <v>0</v>
      </c>
      <c r="J20" s="29">
        <f>IF('Données brutes'!P16="Oui",2,IF('Données brutes'!P16="Non",0,"*"))</f>
        <v>0</v>
      </c>
      <c r="K20" s="41">
        <f>'Calcul '!W18</f>
        <v>6</v>
      </c>
    </row>
    <row r="21" spans="2:11" ht="39.75" hidden="1" customHeight="1" x14ac:dyDescent="0.2">
      <c r="B21" s="47" t="e">
        <f>'Données brutes'!#REF!</f>
        <v>#REF!</v>
      </c>
      <c r="C21" s="48" t="e">
        <f>IF('Données brutes'!#REF!=0,"*",'Données brutes'!#REF!)</f>
        <v>#REF!</v>
      </c>
      <c r="D21" s="29" t="e">
        <f>'Données brutes'!#REF!</f>
        <v>#REF!</v>
      </c>
      <c r="E21" s="29" t="e">
        <f>IF('Données brutes'!#REF!="Oui",2,IF('Données brutes'!#REF!="Non",0,"*"))</f>
        <v>#REF!</v>
      </c>
      <c r="F21" s="29" t="e">
        <f>IF('Données brutes'!#REF!="Oui",2,IF('Données brutes'!#REF!="Non",0,"*"))</f>
        <v>#REF!</v>
      </c>
      <c r="G21" s="29" t="e">
        <f>IF('Données brutes'!#REF!="Oui",2,IF('Données brutes'!#REF!="Non",0,"*"))</f>
        <v>#REF!</v>
      </c>
      <c r="H21" s="29" t="e">
        <f>IF('Données brutes'!#REF!="Oui",2,IF('Données brutes'!#REF!="Non",0,"*"))</f>
        <v>#REF!</v>
      </c>
      <c r="I21" s="29" t="e">
        <f>IF('Données brutes'!#REF!="Oui",2,IF('Données brutes'!#REF!="Non",0,"*"))</f>
        <v>#REF!</v>
      </c>
      <c r="J21" s="29" t="e">
        <f>IF('Données brutes'!#REF!="Oui",2,IF('Données brutes'!#REF!="Non",0,"*"))</f>
        <v>#REF!</v>
      </c>
      <c r="K21" s="41" t="e">
        <f>'Calcul '!W19</f>
        <v>#REF!</v>
      </c>
    </row>
    <row r="22" spans="2:11" ht="39.75" customHeight="1" x14ac:dyDescent="0.2">
      <c r="B22" s="47" t="str">
        <f>'Données brutes'!B17</f>
        <v>Bravodoc.fr</v>
      </c>
      <c r="C22" s="48" t="str">
        <f>IF('Données brutes'!AI17=0,"*",'Données brutes'!AI17)</f>
        <v>Bravodoc.fr</v>
      </c>
      <c r="D22" s="29" t="str">
        <f>'Données brutes'!E17</f>
        <v>France entière</v>
      </c>
      <c r="E22" s="29">
        <f>IF('Données brutes'!F17="Oui",2,IF('Données brutes'!F17="Non",0,"*"))</f>
        <v>2</v>
      </c>
      <c r="F22" s="29">
        <f>IF('Données brutes'!H17="Oui",2,IF('Données brutes'!H17="Non",0,"*"))</f>
        <v>2</v>
      </c>
      <c r="G22" s="29">
        <f>IF('Données brutes'!J17="Oui",2,IF('Données brutes'!J17="Non",0,"*"))</f>
        <v>2</v>
      </c>
      <c r="H22" s="29">
        <f>IF('Données brutes'!L17="Oui",2,IF('Données brutes'!L17="Non",0,"*"))</f>
        <v>2</v>
      </c>
      <c r="I22" s="29">
        <f>IF('Données brutes'!N17="Oui",2,IF('Données brutes'!N17="Non",0,"*"))</f>
        <v>2</v>
      </c>
      <c r="J22" s="29">
        <f>IF('Données brutes'!P17="Oui",2,IF('Données brutes'!P17="Non",0,"*"))</f>
        <v>0</v>
      </c>
      <c r="K22" s="41">
        <f>'Calcul '!W20</f>
        <v>10</v>
      </c>
    </row>
    <row r="23" spans="2:11" ht="39.75" customHeight="1" x14ac:dyDescent="0.2">
      <c r="B23" s="47" t="str">
        <f>'Données brutes'!B18</f>
        <v>Care for cure</v>
      </c>
      <c r="C23" s="48" t="str">
        <f>IF('Données brutes'!AI18=0,"*",'Données brutes'!AI18)</f>
        <v>djellal.Fedoua@gmail.com</v>
      </c>
      <c r="D23" s="29" t="str">
        <f>'Données brutes'!E18</f>
        <v>Ile-de-France</v>
      </c>
      <c r="E23" s="29">
        <f>IF('Données brutes'!F18="Oui",2,IF('Données brutes'!F18="Non",0,"*"))</f>
        <v>0</v>
      </c>
      <c r="F23" s="29">
        <f>IF('Données brutes'!H18="Oui",2,IF('Données brutes'!H18="Non",0,"*"))</f>
        <v>0</v>
      </c>
      <c r="G23" s="29">
        <f>IF('Données brutes'!J18="Oui",2,IF('Données brutes'!J18="Non",0,"*"))</f>
        <v>0</v>
      </c>
      <c r="H23" s="29">
        <f>IF('Données brutes'!L18="Oui",2,IF('Données brutes'!L18="Non",0,"*"))</f>
        <v>2</v>
      </c>
      <c r="I23" s="29">
        <f>IF('Données brutes'!N18="Oui",2,IF('Données brutes'!N18="Non",0,"*"))</f>
        <v>0</v>
      </c>
      <c r="J23" s="29">
        <f>IF('Données brutes'!P18="Oui",2,IF('Données brutes'!P18="Non",0,"*"))</f>
        <v>0</v>
      </c>
      <c r="K23" s="41">
        <f>'Calcul '!W21</f>
        <v>1</v>
      </c>
    </row>
    <row r="24" spans="2:11" ht="39.75" customHeight="1" x14ac:dyDescent="0.2">
      <c r="B24" s="47" t="str">
        <f>'Données brutes'!B19</f>
        <v>Caroline Garey</v>
      </c>
      <c r="C24" s="48" t="str">
        <f>IF('Données brutes'!AI19=0,"*",'Données brutes'!AI19)</f>
        <v>*</v>
      </c>
      <c r="D24" s="29" t="str">
        <f>'Données brutes'!E19</f>
        <v>France entière</v>
      </c>
      <c r="E24" s="29" t="str">
        <f>IF('Données brutes'!F19="Oui",2,IF('Données brutes'!F19="Non",0,"*"))</f>
        <v>*</v>
      </c>
      <c r="F24" s="29" t="str">
        <f>IF('Données brutes'!H19="Oui",2,IF('Données brutes'!H19="Non",0,"*"))</f>
        <v>*</v>
      </c>
      <c r="G24" s="29" t="str">
        <f>IF('Données brutes'!J19="Oui",2,IF('Données brutes'!J19="Non",0,"*"))</f>
        <v>*</v>
      </c>
      <c r="H24" s="29">
        <f>IF('Données brutes'!L19="Oui",2,IF('Données brutes'!L19="Non",0,"*"))</f>
        <v>2</v>
      </c>
      <c r="I24" s="29">
        <f>IF('Données brutes'!N19="Oui",2,IF('Données brutes'!N19="Non",0,"*"))</f>
        <v>2</v>
      </c>
      <c r="J24" s="29">
        <f>IF('Données brutes'!P19="Oui",2,IF('Données brutes'!P19="Non",0,"*"))</f>
        <v>2</v>
      </c>
      <c r="K24" s="41">
        <f>'Calcul '!W22</f>
        <v>9.5</v>
      </c>
    </row>
    <row r="25" spans="2:11" ht="39.75" customHeight="1" x14ac:dyDescent="0.2">
      <c r="B25" s="47" t="str">
        <f>'Données brutes'!B20</f>
        <v>CHORUS</v>
      </c>
      <c r="C25" s="48" t="str">
        <f>IF('Données brutes'!AI20=0,"*",'Données brutes'!AI20)</f>
        <v>*</v>
      </c>
      <c r="D25" s="29" t="str">
        <f>'Données brutes'!E20</f>
        <v>France entière</v>
      </c>
      <c r="E25" s="29">
        <f>IF('Données brutes'!F20="Oui",2,IF('Données brutes'!F20="Non",0,"*"))</f>
        <v>2</v>
      </c>
      <c r="F25" s="29">
        <f>IF('Données brutes'!H20="Oui",2,IF('Données brutes'!H20="Non",0,"*"))</f>
        <v>2</v>
      </c>
      <c r="G25" s="29">
        <f>IF('Données brutes'!J20="Oui",2,IF('Données brutes'!J20="Non",0,"*"))</f>
        <v>2</v>
      </c>
      <c r="H25" s="29">
        <f>IF('Données brutes'!L20="Oui",2,IF('Données brutes'!L20="Non",0,"*"))</f>
        <v>2</v>
      </c>
      <c r="I25" s="29">
        <f>IF('Données brutes'!N20="Oui",2,IF('Données brutes'!N20="Non",0,"*"))</f>
        <v>2</v>
      </c>
      <c r="J25" s="29">
        <f>IF('Données brutes'!P20="Oui",2,IF('Données brutes'!P20="Non",0,"*"))</f>
        <v>2</v>
      </c>
      <c r="K25" s="41">
        <f>'Calcul '!W23</f>
        <v>9</v>
      </c>
    </row>
    <row r="26" spans="2:11" ht="39.75" customHeight="1" x14ac:dyDescent="0.2">
      <c r="B26" s="47" t="str">
        <f>'Données brutes'!B21</f>
        <v>Circuit</v>
      </c>
      <c r="C26" s="48" t="str">
        <f>IF('Données brutes'!AI21=0,"*",'Données brutes'!AI21)</f>
        <v>*</v>
      </c>
      <c r="D26" s="29" t="str">
        <f>'Données brutes'!E21</f>
        <v>France entière</v>
      </c>
      <c r="E26" s="29">
        <f>IF('Données brutes'!F21="Oui",2,IF('Données brutes'!F21="Non",0,"*"))</f>
        <v>2</v>
      </c>
      <c r="F26" s="29">
        <f>IF('Données brutes'!H21="Oui",2,IF('Données brutes'!H21="Non",0,"*"))</f>
        <v>2</v>
      </c>
      <c r="G26" s="29">
        <f>IF('Données brutes'!J21="Oui",2,IF('Données brutes'!J21="Non",0,"*"))</f>
        <v>2</v>
      </c>
      <c r="H26" s="29">
        <f>IF('Données brutes'!L21="Oui",2,IF('Données brutes'!L21="Non",0,"*"))</f>
        <v>2</v>
      </c>
      <c r="I26" s="29">
        <f>IF('Données brutes'!N21="Oui",2,IF('Données brutes'!N21="Non",0,"*"))</f>
        <v>0</v>
      </c>
      <c r="J26" s="29">
        <f>IF('Données brutes'!P21="Oui",2,IF('Données brutes'!P21="Non",0,"*"))</f>
        <v>0</v>
      </c>
      <c r="K26" s="41">
        <f>'Calcul '!W24</f>
        <v>10</v>
      </c>
    </row>
    <row r="27" spans="2:11" ht="39.75" customHeight="1" x14ac:dyDescent="0.2">
      <c r="B27" s="47" t="str">
        <f>'Données brutes'!B22</f>
        <v xml:space="preserve">Clickdoc téléconsultation </v>
      </c>
      <c r="C27" s="48" t="str">
        <f>IF('Données brutes'!AI22=0,"*",'Données brutes'!AI22)</f>
        <v xml:space="preserve">Cabinetidegradignan@gmail.com </v>
      </c>
      <c r="D27" s="29" t="str">
        <f>'Données brutes'!E22</f>
        <v>Nouvelle-Aquitaine</v>
      </c>
      <c r="E27" s="29">
        <f>IF('Données brutes'!F22="Oui",2,IF('Données brutes'!F22="Non",0,"*"))</f>
        <v>2</v>
      </c>
      <c r="F27" s="29">
        <f>IF('Données brutes'!H22="Oui",2,IF('Données brutes'!H22="Non",0,"*"))</f>
        <v>2</v>
      </c>
      <c r="G27" s="29">
        <f>IF('Données brutes'!J22="Oui",2,IF('Données brutes'!J22="Non",0,"*"))</f>
        <v>2</v>
      </c>
      <c r="H27" s="29">
        <f>IF('Données brutes'!L22="Oui",2,IF('Données brutes'!L22="Non",0,"*"))</f>
        <v>2</v>
      </c>
      <c r="I27" s="29">
        <f>IF('Données brutes'!N22="Oui",2,IF('Données brutes'!N22="Non",0,"*"))</f>
        <v>2</v>
      </c>
      <c r="J27" s="29">
        <f>IF('Données brutes'!P22="Oui",2,IF('Données brutes'!P22="Non",0,"*"))</f>
        <v>2</v>
      </c>
      <c r="K27" s="41">
        <f>'Calcul '!W26</f>
        <v>10</v>
      </c>
    </row>
    <row r="28" spans="2:11" ht="39.75" customHeight="1" x14ac:dyDescent="0.2">
      <c r="B28" s="47" t="str">
        <f>'Données brutes'!B23</f>
        <v>clikodoc</v>
      </c>
      <c r="C28" s="48" t="str">
        <f>IF('Données brutes'!AI23=0,"*",'Données brutes'!AI23)</f>
        <v>rodolphe@clikodoc.com</v>
      </c>
      <c r="D28" s="29" t="str">
        <f>'Données brutes'!E23</f>
        <v>France entière</v>
      </c>
      <c r="E28" s="29">
        <f>IF('Données brutes'!F23="Oui",2,IF('Données brutes'!F23="Non",0,"*"))</f>
        <v>2</v>
      </c>
      <c r="F28" s="29">
        <f>IF('Données brutes'!H23="Oui",2,IF('Données brutes'!H23="Non",0,"*"))</f>
        <v>2</v>
      </c>
      <c r="G28" s="29">
        <f>IF('Données brutes'!J23="Oui",2,IF('Données brutes'!J23="Non",0,"*"))</f>
        <v>2</v>
      </c>
      <c r="H28" s="29">
        <f>IF('Données brutes'!L23="Oui",2,IF('Données brutes'!L23="Non",0,"*"))</f>
        <v>2</v>
      </c>
      <c r="I28" s="29">
        <f>IF('Données brutes'!N23="Oui",2,IF('Données brutes'!N23="Non",0,"*"))</f>
        <v>2</v>
      </c>
      <c r="J28" s="29">
        <f>IF('Données brutes'!P23="Oui",2,IF('Données brutes'!P23="Non",0,"*"))</f>
        <v>0</v>
      </c>
      <c r="K28" s="41">
        <f>'Calcul '!W27</f>
        <v>9</v>
      </c>
    </row>
    <row r="29" spans="2:11" ht="39.75" customHeight="1" x14ac:dyDescent="0.2">
      <c r="B29" s="47" t="str">
        <f>'Données brutes'!B24</f>
        <v>COLNEC</v>
      </c>
      <c r="C29" s="48" t="str">
        <f>IF('Données brutes'!AI24=0,"*",'Données brutes'!AI24)</f>
        <v xml:space="preserve">www.colnec.com/contact@colnec.com/+33 (0)9 72 63 50 96 </v>
      </c>
      <c r="D29" s="29" t="str">
        <f>'Données brutes'!E24</f>
        <v>France entière</v>
      </c>
      <c r="E29" s="29">
        <f>IF('Données brutes'!F24="Oui",2,IF('Données brutes'!F24="Non",0,"*"))</f>
        <v>2</v>
      </c>
      <c r="F29" s="29">
        <f>IF('Données brutes'!H24="Oui",2,IF('Données brutes'!H24="Non",0,"*"))</f>
        <v>2</v>
      </c>
      <c r="G29" s="29">
        <f>IF('Données brutes'!J24="Oui",2,IF('Données brutes'!J24="Non",0,"*"))</f>
        <v>2</v>
      </c>
      <c r="H29" s="29">
        <f>IF('Données brutes'!L24="Oui",2,IF('Données brutes'!L24="Non",0,"*"))</f>
        <v>0</v>
      </c>
      <c r="I29" s="29">
        <f>IF('Données brutes'!N24="Oui",2,IF('Données brutes'!N24="Non",0,"*"))</f>
        <v>0</v>
      </c>
      <c r="J29" s="29">
        <f>IF('Données brutes'!P24="Oui",2,IF('Données brutes'!P24="Non",0,"*"))</f>
        <v>0</v>
      </c>
      <c r="K29" s="41">
        <f>'Calcul '!W28</f>
        <v>8</v>
      </c>
    </row>
    <row r="30" spans="2:11" ht="39.75" customHeight="1" x14ac:dyDescent="0.2">
      <c r="B30" s="47" t="str">
        <f>'Données brutes'!B25</f>
        <v>Concilio</v>
      </c>
      <c r="C30" s="48" t="str">
        <f>IF('Données brutes'!AI25=0,"*",'Données brutes'!AI25)</f>
        <v>www.concilio.com</v>
      </c>
      <c r="D30" s="29" t="str">
        <f>'Données brutes'!E25</f>
        <v>France entière</v>
      </c>
      <c r="E30" s="29">
        <f>IF('Données brutes'!F25="Oui",2,IF('Données brutes'!F25="Non",0,"*"))</f>
        <v>2</v>
      </c>
      <c r="F30" s="29">
        <f>IF('Données brutes'!H25="Oui",2,IF('Données brutes'!H25="Non",0,"*"))</f>
        <v>2</v>
      </c>
      <c r="G30" s="29">
        <f>IF('Données brutes'!J25="Oui",2,IF('Données brutes'!J25="Non",0,"*"))</f>
        <v>2</v>
      </c>
      <c r="H30" s="29">
        <f>IF('Données brutes'!L25="Oui",2,IF('Données brutes'!L25="Non",0,"*"))</f>
        <v>2</v>
      </c>
      <c r="I30" s="29">
        <f>IF('Données brutes'!N25="Oui",2,IF('Données brutes'!N25="Non",0,"*"))</f>
        <v>2</v>
      </c>
      <c r="J30" s="29">
        <f>IF('Données brutes'!P25="Oui",2,IF('Données brutes'!P25="Non",0,"*"))</f>
        <v>0</v>
      </c>
      <c r="K30" s="41">
        <f>'Calcul '!W29</f>
        <v>9</v>
      </c>
    </row>
    <row r="31" spans="2:11" ht="39.75" customHeight="1" x14ac:dyDescent="0.2">
      <c r="B31" s="47" t="str">
        <f>'Données brutes'!B26</f>
        <v>Consulib</v>
      </c>
      <c r="C31" s="48" t="str">
        <f>IF('Données brutes'!AI26=0,"*",'Données brutes'!AI26)</f>
        <v>www.consulib.com / contact@consulib.com / 06 29 99 03 66</v>
      </c>
      <c r="D31" s="29" t="str">
        <f>'Données brutes'!E26</f>
        <v>France entière</v>
      </c>
      <c r="E31" s="29">
        <f>IF('Données brutes'!F26="Oui",2,IF('Données brutes'!F26="Non",0,"*"))</f>
        <v>2</v>
      </c>
      <c r="F31" s="29">
        <f>IF('Données brutes'!H26="Oui",2,IF('Données brutes'!H26="Non",0,"*"))</f>
        <v>2</v>
      </c>
      <c r="G31" s="29">
        <f>IF('Données brutes'!J26="Oui",2,IF('Données brutes'!J26="Non",0,"*"))</f>
        <v>2</v>
      </c>
      <c r="H31" s="29">
        <f>IF('Données brutes'!L26="Oui",2,IF('Données brutes'!L26="Non",0,"*"))</f>
        <v>2</v>
      </c>
      <c r="I31" s="29">
        <f>IF('Données brutes'!N26="Oui",2,IF('Données brutes'!N26="Non",0,"*"))</f>
        <v>2</v>
      </c>
      <c r="J31" s="29">
        <f>IF('Données brutes'!P26="Oui",2,IF('Données brutes'!P26="Non",0,"*"))</f>
        <v>0</v>
      </c>
      <c r="K31" s="41">
        <f>'Calcul '!W30</f>
        <v>9</v>
      </c>
    </row>
    <row r="32" spans="2:11" ht="39.75" customHeight="1" x14ac:dyDescent="0.2">
      <c r="B32" s="47" t="str">
        <f>'Données brutes'!B27</f>
        <v>CONSULTAWAY</v>
      </c>
      <c r="C32" s="48" t="str">
        <f>IF('Données brutes'!AI27=0,"*",'Données brutes'!AI27)</f>
        <v>https://www.consultaway.com/fr/  0756859100 / hello@consultaway.com</v>
      </c>
      <c r="D32" s="29" t="str">
        <f>'Données brutes'!E27</f>
        <v>France métropolitaine</v>
      </c>
      <c r="E32" s="29">
        <f>IF('Données brutes'!F27="Oui",2,IF('Données brutes'!F27="Non",0,"*"))</f>
        <v>2</v>
      </c>
      <c r="F32" s="29">
        <f>IF('Données brutes'!H27="Oui",2,IF('Données brutes'!H27="Non",0,"*"))</f>
        <v>2</v>
      </c>
      <c r="G32" s="29">
        <f>IF('Données brutes'!J27="Oui",2,IF('Données brutes'!J27="Non",0,"*"))</f>
        <v>2</v>
      </c>
      <c r="H32" s="29">
        <f>IF('Données brutes'!L27="Oui",2,IF('Données brutes'!L27="Non",0,"*"))</f>
        <v>2</v>
      </c>
      <c r="I32" s="29">
        <f>IF('Données brutes'!N27="Oui",2,IF('Données brutes'!N27="Non",0,"*"))</f>
        <v>2</v>
      </c>
      <c r="J32" s="29">
        <f>IF('Données brutes'!P27="Oui",2,IF('Données brutes'!P27="Non",0,"*"))</f>
        <v>0</v>
      </c>
      <c r="K32" s="41">
        <f>'Calcul '!W31</f>
        <v>9</v>
      </c>
    </row>
    <row r="33" spans="2:11" ht="23.25" x14ac:dyDescent="0.2">
      <c r="B33" s="47" t="str">
        <f>'Données brutes'!B28</f>
        <v>Covalia Web (mars2020)</v>
      </c>
      <c r="C33" s="48" t="str">
        <f>IF('Données brutes'!AI28=0,"*",'Données brutes'!AI28)</f>
        <v>mediconsult.ideosante.com</v>
      </c>
      <c r="D33" s="29" t="str">
        <f>'Données brutes'!E28</f>
        <v>France entière</v>
      </c>
      <c r="E33" s="29">
        <f>IF('Données brutes'!F28="Oui",2,IF('Données brutes'!F28="Non",0,"*"))</f>
        <v>2</v>
      </c>
      <c r="F33" s="29">
        <f>IF('Données brutes'!H28="Oui",2,IF('Données brutes'!H28="Non",0,"*"))</f>
        <v>2</v>
      </c>
      <c r="G33" s="29">
        <f>IF('Données brutes'!J28="Oui",2,IF('Données brutes'!J28="Non",0,"*"))</f>
        <v>2</v>
      </c>
      <c r="H33" s="29">
        <f>IF('Données brutes'!L28="Oui",2,IF('Données brutes'!L28="Non",0,"*"))</f>
        <v>2</v>
      </c>
      <c r="I33" s="29">
        <f>IF('Données brutes'!N28="Oui",2,IF('Données brutes'!N28="Non",0,"*"))</f>
        <v>2</v>
      </c>
      <c r="J33" s="29">
        <f>IF('Données brutes'!P28="Oui",2,IF('Données brutes'!P28="Non",0,"*"))</f>
        <v>0</v>
      </c>
      <c r="K33" s="41">
        <f>'Calcul '!W32</f>
        <v>10</v>
      </c>
    </row>
    <row r="34" spans="2:11" ht="39.75" customHeight="1" x14ac:dyDescent="0.2">
      <c r="B34" s="47" t="str">
        <f>'Données brutes'!B29</f>
        <v>Covibot</v>
      </c>
      <c r="C34" s="48" t="str">
        <f>IF('Données brutes'!AI29=0,"*",'Données brutes'!AI29)</f>
        <v>jlfraysse@botdesign.net 0607848147</v>
      </c>
      <c r="D34" s="29" t="str">
        <f>'Données brutes'!E29</f>
        <v>France entière</v>
      </c>
      <c r="E34" s="29">
        <f>IF('Données brutes'!F29="Oui",2,IF('Données brutes'!F29="Non",0,"*"))</f>
        <v>2</v>
      </c>
      <c r="F34" s="29">
        <f>IF('Données brutes'!H29="Oui",2,IF('Données brutes'!H29="Non",0,"*"))</f>
        <v>2</v>
      </c>
      <c r="G34" s="29">
        <f>IF('Données brutes'!J29="Oui",2,IF('Données brutes'!J29="Non",0,"*"))</f>
        <v>2</v>
      </c>
      <c r="H34" s="29">
        <f>IF('Données brutes'!L29="Oui",2,IF('Données brutes'!L29="Non",0,"*"))</f>
        <v>0</v>
      </c>
      <c r="I34" s="29">
        <f>IF('Données brutes'!N29="Oui",2,IF('Données brutes'!N29="Non",0,"*"))</f>
        <v>0</v>
      </c>
      <c r="J34" s="29">
        <f>IF('Données brutes'!P29="Oui",2,IF('Données brutes'!P29="Non",0,"*"))</f>
        <v>0</v>
      </c>
      <c r="K34" s="41">
        <f>'Calcul '!W33</f>
        <v>9</v>
      </c>
    </row>
    <row r="35" spans="2:11" ht="39.75" hidden="1" customHeight="1" x14ac:dyDescent="0.2">
      <c r="B35" s="47" t="e">
        <f>'Données brutes'!#REF!</f>
        <v>#REF!</v>
      </c>
      <c r="C35" s="48" t="e">
        <f>IF('Données brutes'!#REF!=0,"*",'Données brutes'!#REF!)</f>
        <v>#REF!</v>
      </c>
      <c r="D35" s="29" t="e">
        <f>'Données brutes'!#REF!</f>
        <v>#REF!</v>
      </c>
      <c r="E35" s="29" t="e">
        <f>IF('Données brutes'!#REF!="Oui",2,IF('Données brutes'!#REF!="Non",0,"*"))</f>
        <v>#REF!</v>
      </c>
      <c r="F35" s="29" t="e">
        <f>IF('Données brutes'!#REF!="Oui",2,IF('Données brutes'!#REF!="Non",0,"*"))</f>
        <v>#REF!</v>
      </c>
      <c r="G35" s="29" t="e">
        <f>IF('Données brutes'!#REF!="Oui",2,IF('Données brutes'!#REF!="Non",0,"*"))</f>
        <v>#REF!</v>
      </c>
      <c r="H35" s="29" t="e">
        <f>IF('Données brutes'!#REF!="Oui",2,IF('Données brutes'!#REF!="Non",0,"*"))</f>
        <v>#REF!</v>
      </c>
      <c r="I35" s="29" t="e">
        <f>IF('Données brutes'!#REF!="Oui",2,IF('Données brutes'!#REF!="Non",0,"*"))</f>
        <v>#REF!</v>
      </c>
      <c r="J35" s="29" t="e">
        <f>IF('Données brutes'!#REF!="Oui",2,IF('Données brutes'!#REF!="Non",0,"*"))</f>
        <v>#REF!</v>
      </c>
      <c r="K35" s="41" t="e">
        <f>'Calcul '!W34</f>
        <v>#REF!</v>
      </c>
    </row>
    <row r="36" spans="2:11" ht="39.75" customHeight="1" x14ac:dyDescent="0.2">
      <c r="B36" s="47" t="str">
        <f>'Données brutes'!B30</f>
        <v>Covidiab</v>
      </c>
      <c r="C36" s="48" t="str">
        <f>IF('Données brutes'!AI30=0,"*",'Données brutes'!AI30)</f>
        <v>covidiab.fr</v>
      </c>
      <c r="D36" s="29" t="str">
        <f>'Données brutes'!E30</f>
        <v>France entière</v>
      </c>
      <c r="E36" s="29">
        <f>IF('Données brutes'!F30="Oui",2,IF('Données brutes'!F30="Non",0,"*"))</f>
        <v>0</v>
      </c>
      <c r="F36" s="29">
        <f>IF('Données brutes'!H30="Oui",2,IF('Données brutes'!H30="Non",0,"*"))</f>
        <v>2</v>
      </c>
      <c r="G36" s="29">
        <f>IF('Données brutes'!J30="Oui",2,IF('Données brutes'!J30="Non",0,"*"))</f>
        <v>2</v>
      </c>
      <c r="H36" s="29">
        <f>IF('Données brutes'!L30="Oui",2,IF('Données brutes'!L30="Non",0,"*"))</f>
        <v>2</v>
      </c>
      <c r="I36" s="29">
        <f>IF('Données brutes'!N30="Oui",2,IF('Données brutes'!N30="Non",0,"*"))</f>
        <v>0</v>
      </c>
      <c r="J36" s="29">
        <f>IF('Données brutes'!P30="Oui",2,IF('Données brutes'!P30="Non",0,"*"))</f>
        <v>0</v>
      </c>
      <c r="K36" s="41">
        <f>'Calcul '!W35</f>
        <v>9</v>
      </c>
    </row>
    <row r="37" spans="2:11" ht="39.75" hidden="1" customHeight="1" x14ac:dyDescent="0.2">
      <c r="B37" s="47" t="e">
        <f>'Données brutes'!#REF!</f>
        <v>#REF!</v>
      </c>
      <c r="C37" s="48" t="e">
        <f>IF('Données brutes'!#REF!=0,"*",'Données brutes'!#REF!)</f>
        <v>#REF!</v>
      </c>
      <c r="D37" s="29" t="e">
        <f>'Données brutes'!#REF!</f>
        <v>#REF!</v>
      </c>
      <c r="E37" s="29" t="e">
        <f>IF('Données brutes'!#REF!="Oui",2,IF('Données brutes'!#REF!="Non",0,"*"))</f>
        <v>#REF!</v>
      </c>
      <c r="F37" s="29" t="e">
        <f>IF('Données brutes'!#REF!="Oui",2,IF('Données brutes'!#REF!="Non",0,"*"))</f>
        <v>#REF!</v>
      </c>
      <c r="G37" s="29" t="e">
        <f>IF('Données brutes'!#REF!="Oui",2,IF('Données brutes'!#REF!="Non",0,"*"))</f>
        <v>#REF!</v>
      </c>
      <c r="H37" s="29" t="e">
        <f>IF('Données brutes'!#REF!="Oui",2,IF('Données brutes'!#REF!="Non",0,"*"))</f>
        <v>#REF!</v>
      </c>
      <c r="I37" s="29" t="e">
        <f>IF('Données brutes'!#REF!="Oui",2,IF('Données brutes'!#REF!="Non",0,"*"))</f>
        <v>#REF!</v>
      </c>
      <c r="J37" s="29" t="e">
        <f>IF('Données brutes'!#REF!="Oui",2,IF('Données brutes'!#REF!="Non",0,"*"))</f>
        <v>#REF!</v>
      </c>
      <c r="K37" s="41" t="e">
        <f>'Calcul '!W36</f>
        <v>#REF!</v>
      </c>
    </row>
    <row r="38" spans="2:11" ht="39.75" customHeight="1" x14ac:dyDescent="0.2">
      <c r="B38" s="47" t="str">
        <f>'Données brutes'!B31</f>
        <v>COVIDOM</v>
      </c>
      <c r="C38" s="48" t="str">
        <f>IF('Données brutes'!AI31=0,"*",'Données brutes'!AI31)</f>
        <v>www.covidom.fr</v>
      </c>
      <c r="D38" s="29" t="str">
        <f>'Données brutes'!E31</f>
        <v>France entière</v>
      </c>
      <c r="E38" s="29">
        <f>IF('Données brutes'!F31="Oui",2,IF('Données brutes'!F31="Non",0,"*"))</f>
        <v>0</v>
      </c>
      <c r="F38" s="29">
        <f>IF('Données brutes'!H31="Oui",2,IF('Données brutes'!H31="Non",0,"*"))</f>
        <v>2</v>
      </c>
      <c r="G38" s="29">
        <f>IF('Données brutes'!J31="Oui",2,IF('Données brutes'!J31="Non",0,"*"))</f>
        <v>2</v>
      </c>
      <c r="H38" s="29">
        <f>IF('Données brutes'!L31="Oui",2,IF('Données brutes'!L31="Non",0,"*"))</f>
        <v>0</v>
      </c>
      <c r="I38" s="29">
        <f>IF('Données brutes'!N31="Oui",2,IF('Données brutes'!N31="Non",0,"*"))</f>
        <v>0</v>
      </c>
      <c r="J38" s="29">
        <f>IF('Données brutes'!P31="Oui",2,IF('Données brutes'!P31="Non",0,"*"))</f>
        <v>0</v>
      </c>
      <c r="K38" s="41">
        <f>'Calcul '!W37</f>
        <v>9</v>
      </c>
    </row>
    <row r="39" spans="2:11" ht="39.75" customHeight="1" x14ac:dyDescent="0.2">
      <c r="B39" s="47" t="str">
        <f>'Données brutes'!B32</f>
        <v>Cureety</v>
      </c>
      <c r="C39" s="48" t="str">
        <f>IF('Données brutes'!AI32=0,"*",'Données brutes'!AI32)</f>
        <v>https://www.cureety.com francois@cureety.com 06 60 23 50 07</v>
      </c>
      <c r="D39" s="29" t="str">
        <f>'Données brutes'!E32</f>
        <v>France entière</v>
      </c>
      <c r="E39" s="29">
        <f>IF('Données brutes'!F32="Oui",2,IF('Données brutes'!F32="Non",0,"*"))</f>
        <v>0</v>
      </c>
      <c r="F39" s="29">
        <f>IF('Données brutes'!H32="Oui",2,IF('Données brutes'!H32="Non",0,"*"))</f>
        <v>2</v>
      </c>
      <c r="G39" s="29">
        <f>IF('Données brutes'!J32="Oui",2,IF('Données brutes'!J32="Non",0,"*"))</f>
        <v>2</v>
      </c>
      <c r="H39" s="29">
        <f>IF('Données brutes'!L32="Oui",2,IF('Données brutes'!L32="Non",0,"*"))</f>
        <v>0</v>
      </c>
      <c r="I39" s="29">
        <f>IF('Données brutes'!N32="Oui",2,IF('Données brutes'!N32="Non",0,"*"))</f>
        <v>0</v>
      </c>
      <c r="J39" s="29">
        <f>IF('Données brutes'!P32="Oui",2,IF('Données brutes'!P32="Non",0,"*"))</f>
        <v>0</v>
      </c>
      <c r="K39" s="41">
        <f>'Calcul '!W38</f>
        <v>8</v>
      </c>
    </row>
    <row r="40" spans="2:11" ht="39.75" customHeight="1" x14ac:dyDescent="0.2">
      <c r="B40" s="47" t="str">
        <f>'Données brutes'!B33</f>
        <v>DAC : Direct Access Cloud</v>
      </c>
      <c r="C40" s="48" t="str">
        <f>IF('Données brutes'!AI33=0,"*",'Données brutes'!AI33)</f>
        <v>https://www.directaccesscloud.fr</v>
      </c>
      <c r="D40" s="29" t="str">
        <f>'Données brutes'!E33</f>
        <v>France entière</v>
      </c>
      <c r="E40" s="29">
        <f>IF('Données brutes'!F33="Oui",2,IF('Données brutes'!F33="Non",0,"*"))</f>
        <v>0</v>
      </c>
      <c r="F40" s="29">
        <f>IF('Données brutes'!H33="Oui",2,IF('Données brutes'!H33="Non",0,"*"))</f>
        <v>2</v>
      </c>
      <c r="G40" s="29">
        <f>IF('Données brutes'!J33="Oui",2,IF('Données brutes'!J33="Non",0,"*"))</f>
        <v>2</v>
      </c>
      <c r="H40" s="29">
        <f>IF('Données brutes'!L33="Oui",2,IF('Données brutes'!L33="Non",0,"*"))</f>
        <v>2</v>
      </c>
      <c r="I40" s="29">
        <f>IF('Données brutes'!N33="Oui",2,IF('Données brutes'!N33="Non",0,"*"))</f>
        <v>0</v>
      </c>
      <c r="J40" s="29">
        <f>IF('Données brutes'!P33="Oui",2,IF('Données brutes'!P33="Non",0,"*"))</f>
        <v>0</v>
      </c>
      <c r="K40" s="41">
        <f>'Calcul '!W39</f>
        <v>5</v>
      </c>
    </row>
    <row r="41" spans="2:11" ht="39.75" customHeight="1" x14ac:dyDescent="0.2">
      <c r="B41" s="47" t="str">
        <f>'Données brutes'!B34</f>
        <v>Dental Monitoring</v>
      </c>
      <c r="C41" s="48" t="str">
        <f>IF('Données brutes'!AI34=0,"*",'Données brutes'!AI34)</f>
        <v>support@dental-monitoring.com</v>
      </c>
      <c r="D41" s="29" t="str">
        <f>'Données brutes'!E34</f>
        <v>France entière</v>
      </c>
      <c r="E41" s="29">
        <f>IF('Données brutes'!F34="Oui",2,IF('Données brutes'!F34="Non",0,"*"))</f>
        <v>2</v>
      </c>
      <c r="F41" s="29">
        <f>IF('Données brutes'!H34="Oui",2,IF('Données brutes'!H34="Non",0,"*"))</f>
        <v>2</v>
      </c>
      <c r="G41" s="29">
        <f>IF('Données brutes'!J34="Oui",2,IF('Données brutes'!J34="Non",0,"*"))</f>
        <v>2</v>
      </c>
      <c r="H41" s="29">
        <f>IF('Données brutes'!L34="Oui",2,IF('Données brutes'!L34="Non",0,"*"))</f>
        <v>2</v>
      </c>
      <c r="I41" s="29">
        <f>IF('Données brutes'!N34="Oui",2,IF('Données brutes'!N34="Non",0,"*"))</f>
        <v>2</v>
      </c>
      <c r="J41" s="29">
        <f>IF('Données brutes'!P34="Oui",2,IF('Données brutes'!P34="Non",0,"*"))</f>
        <v>0</v>
      </c>
      <c r="K41" s="41">
        <f>'Calcul '!W40</f>
        <v>8</v>
      </c>
    </row>
    <row r="42" spans="2:11" ht="39.75" customHeight="1" x14ac:dyDescent="0.2">
      <c r="B42" s="47" t="str">
        <f>'Données brutes'!B35</f>
        <v>dépistage - télésuivi - télésurveillance covid19</v>
      </c>
      <c r="C42" s="48" t="str">
        <f>IF('Données brutes'!AI35=0,"*",'Données brutes'!AI35)</f>
        <v>jerome@anamnese.me</v>
      </c>
      <c r="D42" s="29" t="str">
        <f>'Données brutes'!E35</f>
        <v>France entière</v>
      </c>
      <c r="E42" s="29">
        <f>IF('Données brutes'!F35="Oui",2,IF('Données brutes'!F35="Non",0,"*"))</f>
        <v>2</v>
      </c>
      <c r="F42" s="29">
        <f>IF('Données brutes'!H35="Oui",2,IF('Données brutes'!H35="Non",0,"*"))</f>
        <v>2</v>
      </c>
      <c r="G42" s="29">
        <f>IF('Données brutes'!J35="Oui",2,IF('Données brutes'!J35="Non",0,"*"))</f>
        <v>2</v>
      </c>
      <c r="H42" s="29">
        <f>IF('Données brutes'!L35="Oui",2,IF('Données brutes'!L35="Non",0,"*"))</f>
        <v>2</v>
      </c>
      <c r="I42" s="29">
        <f>IF('Données brutes'!N35="Oui",2,IF('Données brutes'!N35="Non",0,"*"))</f>
        <v>0</v>
      </c>
      <c r="J42" s="29">
        <f>IF('Données brutes'!P35="Oui",2,IF('Données brutes'!P35="Non",0,"*"))</f>
        <v>0</v>
      </c>
      <c r="K42" s="41">
        <f>'Calcul '!W41</f>
        <v>10</v>
      </c>
    </row>
    <row r="43" spans="2:11" ht="39.75" customHeight="1" x14ac:dyDescent="0.2">
      <c r="B43" s="47" t="str">
        <f>'Données brutes'!B36</f>
        <v>DiabiLive</v>
      </c>
      <c r="C43" s="48" t="str">
        <f>IF('Données brutes'!AI36=0,"*",'Données brutes'!AI36)</f>
        <v>contact@diabilive.com</v>
      </c>
      <c r="D43" s="29" t="str">
        <f>'Données brutes'!E36</f>
        <v>France entière</v>
      </c>
      <c r="E43" s="29">
        <f>IF('Données brutes'!F36="Oui",2,IF('Données brutes'!F36="Non",0,"*"))</f>
        <v>2</v>
      </c>
      <c r="F43" s="29">
        <f>IF('Données brutes'!H36="Oui",2,IF('Données brutes'!H36="Non",0,"*"))</f>
        <v>2</v>
      </c>
      <c r="G43" s="29">
        <f>IF('Données brutes'!J36="Oui",2,IF('Données brutes'!J36="Non",0,"*"))</f>
        <v>2</v>
      </c>
      <c r="H43" s="29">
        <f>IF('Données brutes'!L36="Oui",2,IF('Données brutes'!L36="Non",0,"*"))</f>
        <v>0</v>
      </c>
      <c r="I43" s="29">
        <f>IF('Données brutes'!N36="Oui",2,IF('Données brutes'!N36="Non",0,"*"))</f>
        <v>0</v>
      </c>
      <c r="J43" s="29">
        <f>IF('Données brutes'!P36="Oui",2,IF('Données brutes'!P36="Non",0,"*"))</f>
        <v>0</v>
      </c>
      <c r="K43" s="41">
        <f>'Calcul '!W42</f>
        <v>6</v>
      </c>
    </row>
    <row r="44" spans="2:11" ht="39.75" customHeight="1" x14ac:dyDescent="0.2">
      <c r="B44" s="47" t="str">
        <f>'Données brutes'!B37</f>
        <v>DIETIS</v>
      </c>
      <c r="C44" s="48" t="str">
        <f>IF('Données brutes'!AI37=0,"*",'Données brutes'!AI37)</f>
        <v>yannick.taes@alantaya.com</v>
      </c>
      <c r="D44" s="29" t="str">
        <f>'Données brutes'!E37</f>
        <v>France entière</v>
      </c>
      <c r="E44" s="29">
        <f>IF('Données brutes'!F37="Oui",2,IF('Données brutes'!F37="Non",0,"*"))</f>
        <v>0</v>
      </c>
      <c r="F44" s="29">
        <f>IF('Données brutes'!H37="Oui",2,IF('Données brutes'!H37="Non",0,"*"))</f>
        <v>2</v>
      </c>
      <c r="G44" s="29">
        <f>IF('Données brutes'!J37="Oui",2,IF('Données brutes'!J37="Non",0,"*"))</f>
        <v>2</v>
      </c>
      <c r="H44" s="29">
        <f>IF('Données brutes'!L37="Oui",2,IF('Données brutes'!L37="Non",0,"*"))</f>
        <v>0</v>
      </c>
      <c r="I44" s="29">
        <f>IF('Données brutes'!N37="Oui",2,IF('Données brutes'!N37="Non",0,"*"))</f>
        <v>0</v>
      </c>
      <c r="J44" s="29">
        <f>IF('Données brutes'!P37="Oui",2,IF('Données brutes'!P37="Non",0,"*"))</f>
        <v>0</v>
      </c>
      <c r="K44" s="41">
        <f>'Calcul '!W43</f>
        <v>7</v>
      </c>
    </row>
    <row r="45" spans="2:11" ht="39.75" customHeight="1" x14ac:dyDescent="0.2">
      <c r="B45" s="47" t="str">
        <f>'Données brutes'!B38</f>
        <v>DIGITALIZR</v>
      </c>
      <c r="C45" s="48" t="str">
        <f>IF('Données brutes'!AI38=0,"*",'Données brutes'!AI38)</f>
        <v>http://sikiwis.com</v>
      </c>
      <c r="D45" s="29" t="str">
        <f>'Données brutes'!E38</f>
        <v>France entière</v>
      </c>
      <c r="E45" s="29">
        <f>IF('Données brutes'!F38="Oui",2,IF('Données brutes'!F38="Non",0,"*"))</f>
        <v>0</v>
      </c>
      <c r="F45" s="29">
        <f>IF('Données brutes'!H38="Oui",2,IF('Données brutes'!H38="Non",0,"*"))</f>
        <v>2</v>
      </c>
      <c r="G45" s="29">
        <f>IF('Données brutes'!J38="Oui",2,IF('Données brutes'!J38="Non",0,"*"))</f>
        <v>2</v>
      </c>
      <c r="H45" s="29">
        <f>IF('Données brutes'!L38="Oui",2,IF('Données brutes'!L38="Non",0,"*"))</f>
        <v>2</v>
      </c>
      <c r="I45" s="29">
        <f>IF('Données brutes'!N38="Oui",2,IF('Données brutes'!N38="Non",0,"*"))</f>
        <v>0</v>
      </c>
      <c r="J45" s="29">
        <f>IF('Données brutes'!P38="Oui",2,IF('Données brutes'!P38="Non",0,"*"))</f>
        <v>0</v>
      </c>
      <c r="K45" s="41">
        <f>'Calcul '!W44</f>
        <v>7</v>
      </c>
    </row>
    <row r="46" spans="2:11" ht="39.75" customHeight="1" x14ac:dyDescent="0.2">
      <c r="B46" s="47" t="str">
        <f>'Données brutes'!B39</f>
        <v>DirectoSuivi</v>
      </c>
      <c r="C46" s="48" t="str">
        <f>IF('Données brutes'!AI39=0,"*",'Données brutes'!AI39)</f>
        <v>www.directosuivi.fr / contact@directosante.fr / 02 40 74 25 77</v>
      </c>
      <c r="D46" s="29" t="str">
        <f>'Données brutes'!E39</f>
        <v>France entière</v>
      </c>
      <c r="E46" s="29">
        <f>IF('Données brutes'!F39="Oui",2,IF('Données brutes'!F39="Non",0,"*"))</f>
        <v>2</v>
      </c>
      <c r="F46" s="29">
        <f>IF('Données brutes'!H39="Oui",2,IF('Données brutes'!H39="Non",0,"*"))</f>
        <v>2</v>
      </c>
      <c r="G46" s="29">
        <f>IF('Données brutes'!J39="Oui",2,IF('Données brutes'!J39="Non",0,"*"))</f>
        <v>2</v>
      </c>
      <c r="H46" s="29">
        <f>IF('Données brutes'!L39="Oui",2,IF('Données brutes'!L39="Non",0,"*"))</f>
        <v>0</v>
      </c>
      <c r="I46" s="29">
        <f>IF('Données brutes'!N39="Oui",2,IF('Données brutes'!N39="Non",0,"*"))</f>
        <v>0</v>
      </c>
      <c r="J46" s="29">
        <f>IF('Données brutes'!P39="Oui",2,IF('Données brutes'!P39="Non",0,"*"))</f>
        <v>0</v>
      </c>
      <c r="K46" s="41">
        <f>'Calcul '!W45</f>
        <v>9</v>
      </c>
    </row>
    <row r="47" spans="2:11" ht="39.75" customHeight="1" x14ac:dyDescent="0.2">
      <c r="B47" s="47" t="str">
        <f>'Données brutes'!B40</f>
        <v>Djanah</v>
      </c>
      <c r="C47" s="48" t="str">
        <f>IF('Données brutes'!AI40=0,"*",'Données brutes'!AI40)</f>
        <v>contact@ives.fr</v>
      </c>
      <c r="D47" s="29" t="str">
        <f>'Données brutes'!E40</f>
        <v>France entière</v>
      </c>
      <c r="E47" s="29">
        <f>IF('Données brutes'!F40="Oui",2,IF('Données brutes'!F40="Non",0,"*"))</f>
        <v>2</v>
      </c>
      <c r="F47" s="29">
        <f>IF('Données brutes'!H40="Oui",2,IF('Données brutes'!H40="Non",0,"*"))</f>
        <v>0</v>
      </c>
      <c r="G47" s="29">
        <f>IF('Données brutes'!J40="Oui",2,IF('Données brutes'!J40="Non",0,"*"))</f>
        <v>0</v>
      </c>
      <c r="H47" s="29">
        <f>IF('Données brutes'!L40="Oui",2,IF('Données brutes'!L40="Non",0,"*"))</f>
        <v>2</v>
      </c>
      <c r="I47" s="29">
        <f>IF('Données brutes'!N40="Oui",2,IF('Données brutes'!N40="Non",0,"*"))</f>
        <v>0</v>
      </c>
      <c r="J47" s="29">
        <f>IF('Données brutes'!P40="Oui",2,IF('Données brutes'!P40="Non",0,"*"))</f>
        <v>0</v>
      </c>
      <c r="K47" s="41">
        <f>'Calcul '!W46</f>
        <v>4</v>
      </c>
    </row>
    <row r="48" spans="2:11" ht="39.75" customHeight="1" x14ac:dyDescent="0.2">
      <c r="B48" s="47" t="str">
        <f>'Données brutes'!B41</f>
        <v>Docavenue (devient Maiia)</v>
      </c>
      <c r="C48" s="48" t="str">
        <f>IF('Données brutes'!AI41=0,"*",'Données brutes'!AI41)</f>
        <v>contact@maiia.com ou contact @docavenue et 01.49.09.34.99</v>
      </c>
      <c r="D48" s="29" t="str">
        <f>'Données brutes'!E41</f>
        <v>France entière</v>
      </c>
      <c r="E48" s="29">
        <f>IF('Données brutes'!F41="Oui",2,IF('Données brutes'!F41="Non",0,"*"))</f>
        <v>2</v>
      </c>
      <c r="F48" s="29">
        <f>IF('Données brutes'!H41="Oui",2,IF('Données brutes'!H41="Non",0,"*"))</f>
        <v>2</v>
      </c>
      <c r="G48" s="29">
        <f>IF('Données brutes'!J41="Oui",2,IF('Données brutes'!J41="Non",0,"*"))</f>
        <v>2</v>
      </c>
      <c r="H48" s="29">
        <f>IF('Données brutes'!L41="Oui",2,IF('Données brutes'!L41="Non",0,"*"))</f>
        <v>2</v>
      </c>
      <c r="I48" s="29">
        <f>IF('Données brutes'!N41="Oui",2,IF('Données brutes'!N41="Non",0,"*"))</f>
        <v>2</v>
      </c>
      <c r="J48" s="29">
        <f>IF('Données brutes'!P41="Oui",2,IF('Données brutes'!P41="Non",0,"*"))</f>
        <v>0</v>
      </c>
      <c r="K48" s="41">
        <f>'Calcul '!W47</f>
        <v>10</v>
      </c>
    </row>
    <row r="49" spans="2:11" ht="39.75" customHeight="1" x14ac:dyDescent="0.2">
      <c r="B49" s="47" t="str">
        <f>'Données brutes'!B42</f>
        <v>DocteurSecu</v>
      </c>
      <c r="C49" s="48" t="str">
        <f>IF('Données brutes'!AI42=0,"*",'Données brutes'!AI42)</f>
        <v>www.docteursecu.fr / contact@docteursecu.fr / 0783311407</v>
      </c>
      <c r="D49" s="29" t="str">
        <f>'Données brutes'!E42</f>
        <v>France entière</v>
      </c>
      <c r="E49" s="29">
        <f>IF('Données brutes'!F42="Oui",2,IF('Données brutes'!F42="Non",0,"*"))</f>
        <v>2</v>
      </c>
      <c r="F49" s="29">
        <f>IF('Données brutes'!H42="Oui",2,IF('Données brutes'!H42="Non",0,"*"))</f>
        <v>2</v>
      </c>
      <c r="G49" s="29">
        <f>IF('Données brutes'!J42="Oui",2,IF('Données brutes'!J42="Non",0,"*"))</f>
        <v>2</v>
      </c>
      <c r="H49" s="29">
        <f>IF('Données brutes'!L42="Oui",2,IF('Données brutes'!L42="Non",0,"*"))</f>
        <v>2</v>
      </c>
      <c r="I49" s="29">
        <f>IF('Données brutes'!N42="Oui",2,IF('Données brutes'!N42="Non",0,"*"))</f>
        <v>2</v>
      </c>
      <c r="J49" s="29">
        <f>IF('Données brutes'!P42="Oui",2,IF('Données brutes'!P42="Non",0,"*"))</f>
        <v>0</v>
      </c>
      <c r="K49" s="41">
        <f>'Calcul '!W48</f>
        <v>10</v>
      </c>
    </row>
    <row r="50" spans="2:11" ht="39.75" customHeight="1" x14ac:dyDescent="0.2">
      <c r="B50" s="47" t="str">
        <f>'Données brutes'!B43</f>
        <v>doctopsy</v>
      </c>
      <c r="C50" s="48" t="str">
        <f>IF('Données brutes'!AI43=0,"*",'Données brutes'!AI43)</f>
        <v>www.doctopsy.com</v>
      </c>
      <c r="D50" s="29" t="str">
        <f>'Données brutes'!E43</f>
        <v>France entière</v>
      </c>
      <c r="E50" s="29">
        <f>IF('Données brutes'!F43="Oui",2,IF('Données brutes'!F43="Non",0,"*"))</f>
        <v>2</v>
      </c>
      <c r="F50" s="29">
        <f>IF('Données brutes'!H43="Oui",2,IF('Données brutes'!H43="Non",0,"*"))</f>
        <v>2</v>
      </c>
      <c r="G50" s="29">
        <f>IF('Données brutes'!J43="Oui",2,IF('Données brutes'!J43="Non",0,"*"))</f>
        <v>2</v>
      </c>
      <c r="H50" s="29">
        <f>IF('Données brutes'!L43="Oui",2,IF('Données brutes'!L43="Non",0,"*"))</f>
        <v>2</v>
      </c>
      <c r="I50" s="29">
        <f>IF('Données brutes'!N43="Oui",2,IF('Données brutes'!N43="Non",0,"*"))</f>
        <v>2</v>
      </c>
      <c r="J50" s="29">
        <f>IF('Données brutes'!P43="Oui",2,IF('Données brutes'!P43="Non",0,"*"))</f>
        <v>0</v>
      </c>
      <c r="K50" s="41">
        <f>'Calcul '!W49</f>
        <v>10</v>
      </c>
    </row>
    <row r="51" spans="2:11" ht="39.75" customHeight="1" x14ac:dyDescent="0.2">
      <c r="B51" s="47" t="str">
        <f>'Données brutes'!B44</f>
        <v>Domicalis Care et Ambulis</v>
      </c>
      <c r="C51" s="48" t="str">
        <f>IF('Données brutes'!AI44=0,"*",'Données brutes'!AI44)</f>
        <v>http://domicalis.com/</v>
      </c>
      <c r="D51" s="29" t="str">
        <f>'Données brutes'!E44</f>
        <v>France entière</v>
      </c>
      <c r="E51" s="29">
        <f>IF('Données brutes'!F44="Oui",2,IF('Données brutes'!F44="Non",0,"*"))</f>
        <v>0</v>
      </c>
      <c r="F51" s="29">
        <f>IF('Données brutes'!H44="Oui",2,IF('Données brutes'!H44="Non",0,"*"))</f>
        <v>2</v>
      </c>
      <c r="G51" s="29">
        <f>IF('Données brutes'!J44="Oui",2,IF('Données brutes'!J44="Non",0,"*"))</f>
        <v>2</v>
      </c>
      <c r="H51" s="29">
        <f>IF('Données brutes'!L44="Oui",2,IF('Données brutes'!L44="Non",0,"*"))</f>
        <v>0</v>
      </c>
      <c r="I51" s="29">
        <f>IF('Données brutes'!N44="Oui",2,IF('Données brutes'!N44="Non",0,"*"))</f>
        <v>0</v>
      </c>
      <c r="J51" s="29">
        <f>IF('Données brutes'!P44="Oui",2,IF('Données brutes'!P44="Non",0,"*"))</f>
        <v>0</v>
      </c>
      <c r="K51" s="41">
        <f>'Calcul '!W50</f>
        <v>9</v>
      </c>
    </row>
    <row r="52" spans="2:11" ht="39.75" customHeight="1" x14ac:dyDescent="0.2">
      <c r="B52" s="47" t="str">
        <f>'Données brutes'!B45</f>
        <v>DR@KKAR</v>
      </c>
      <c r="C52" s="48" t="str">
        <f>IF('Données brutes'!AI45=0,"*",'Données brutes'!AI45)</f>
        <v>contact@avis2sante.fr</v>
      </c>
      <c r="D52" s="29" t="str">
        <f>'Données brutes'!E45</f>
        <v>Normandie</v>
      </c>
      <c r="E52" s="29">
        <f>IF('Données brutes'!F45="Oui",2,IF('Données brutes'!F45="Non",0,"*"))</f>
        <v>2</v>
      </c>
      <c r="F52" s="29">
        <f>IF('Données brutes'!H45="Oui",2,IF('Données brutes'!H45="Non",0,"*"))</f>
        <v>2</v>
      </c>
      <c r="G52" s="29">
        <f>IF('Données brutes'!J45="Oui",2,IF('Données brutes'!J45="Non",0,"*"))</f>
        <v>2</v>
      </c>
      <c r="H52" s="29">
        <f>IF('Données brutes'!L45="Oui",2,IF('Données brutes'!L45="Non",0,"*"))</f>
        <v>2</v>
      </c>
      <c r="I52" s="29">
        <f>IF('Données brutes'!N45="Oui",2,IF('Données brutes'!N45="Non",0,"*"))</f>
        <v>2</v>
      </c>
      <c r="J52" s="29">
        <f>IF('Données brutes'!P45="Oui",2,IF('Données brutes'!P45="Non",0,"*"))</f>
        <v>0</v>
      </c>
      <c r="K52" s="41">
        <f>'Calcul '!W51</f>
        <v>10</v>
      </c>
    </row>
    <row r="53" spans="2:11" ht="23.25" x14ac:dyDescent="0.2">
      <c r="B53" s="47" t="str">
        <f>'Données brutes'!B46</f>
        <v>Dyalog</v>
      </c>
      <c r="C53" s="48" t="str">
        <f>IF('Données brutes'!AI46=0,"*",'Données brutes'!AI46)</f>
        <v>www.dyalog.fr</v>
      </c>
      <c r="D53" s="29" t="str">
        <f>'Données brutes'!E46</f>
        <v>France entière</v>
      </c>
      <c r="E53" s="29">
        <f>IF('Données brutes'!F46="Oui",2,IF('Données brutes'!F46="Non",0,"*"))</f>
        <v>2</v>
      </c>
      <c r="F53" s="29">
        <f>IF('Données brutes'!H46="Oui",2,IF('Données brutes'!H46="Non",0,"*"))</f>
        <v>2</v>
      </c>
      <c r="G53" s="29">
        <f>IF('Données brutes'!J46="Oui",2,IF('Données brutes'!J46="Non",0,"*"))</f>
        <v>2</v>
      </c>
      <c r="H53" s="29">
        <f>IF('Données brutes'!L46="Oui",2,IF('Données brutes'!L46="Non",0,"*"))</f>
        <v>2</v>
      </c>
      <c r="I53" s="29">
        <f>IF('Données brutes'!N46="Oui",2,IF('Données brutes'!N46="Non",0,"*"))</f>
        <v>2</v>
      </c>
      <c r="J53" s="29">
        <f>IF('Données brutes'!P46="Oui",2,IF('Données brutes'!P46="Non",0,"*"))</f>
        <v>0</v>
      </c>
      <c r="K53" s="41">
        <f>'Calcul '!W52</f>
        <v>10</v>
      </c>
    </row>
    <row r="54" spans="2:11" ht="39.75" customHeight="1" x14ac:dyDescent="0.2">
      <c r="B54" s="47" t="str">
        <f>'Données brutes'!B47</f>
        <v>eConsult Sara</v>
      </c>
      <c r="C54" s="48" t="str">
        <f>IF('Données brutes'!AI47=0,"*",'Données brutes'!AI47)</f>
        <v>www.monsisra.fr</v>
      </c>
      <c r="D54" s="29" t="str">
        <f>'Données brutes'!E47</f>
        <v>Auvergne-Rhône-Alpes</v>
      </c>
      <c r="E54" s="29">
        <f>IF('Données brutes'!F47="Oui",2,IF('Données brutes'!F47="Non",0,"*"))</f>
        <v>2</v>
      </c>
      <c r="F54" s="29">
        <f>IF('Données brutes'!H47="Oui",2,IF('Données brutes'!H47="Non",0,"*"))</f>
        <v>2</v>
      </c>
      <c r="G54" s="29">
        <f>IF('Données brutes'!J47="Oui",2,IF('Données brutes'!J47="Non",0,"*"))</f>
        <v>0</v>
      </c>
      <c r="H54" s="29">
        <f>IF('Données brutes'!L47="Oui",2,IF('Données brutes'!L47="Non",0,"*"))</f>
        <v>2</v>
      </c>
      <c r="I54" s="29">
        <f>IF('Données brutes'!N47="Oui",2,IF('Données brutes'!N47="Non",0,"*"))</f>
        <v>2</v>
      </c>
      <c r="J54" s="29">
        <f>IF('Données brutes'!P47="Oui",2,IF('Données brutes'!P47="Non",0,"*"))</f>
        <v>2</v>
      </c>
      <c r="K54" s="41">
        <f>'Calcul '!W53</f>
        <v>10</v>
      </c>
    </row>
    <row r="55" spans="2:11" ht="39.75" customHeight="1" x14ac:dyDescent="0.2">
      <c r="B55" s="47" t="str">
        <f>'Données brutes'!B48</f>
        <v>e-KerMed</v>
      </c>
      <c r="C55" s="48" t="str">
        <f>IF('Données brutes'!AI48=0,"*",'Données brutes'!AI48)</f>
        <v>https://www.e-kermed.bzh/</v>
      </c>
      <c r="D55" s="29" t="str">
        <f>'Données brutes'!E48</f>
        <v>Bretagne</v>
      </c>
      <c r="E55" s="29">
        <f>IF('Données brutes'!F48="Oui",2,IF('Données brutes'!F48="Non",0,"*"))</f>
        <v>2</v>
      </c>
      <c r="F55" s="29">
        <f>IF('Données brutes'!H48="Oui",2,IF('Données brutes'!H48="Non",0,"*"))</f>
        <v>2</v>
      </c>
      <c r="G55" s="29">
        <f>IF('Données brutes'!J48="Oui",2,IF('Données brutes'!J48="Non",0,"*"))</f>
        <v>2</v>
      </c>
      <c r="H55" s="29">
        <f>IF('Données brutes'!L48="Oui",2,IF('Données brutes'!L48="Non",0,"*"))</f>
        <v>2</v>
      </c>
      <c r="I55" s="29">
        <f>IF('Données brutes'!N48="Oui",2,IF('Données brutes'!N48="Non",0,"*"))</f>
        <v>2</v>
      </c>
      <c r="J55" s="29">
        <f>IF('Données brutes'!P48="Oui",2,IF('Données brutes'!P48="Non",0,"*"))</f>
        <v>0</v>
      </c>
      <c r="K55" s="41">
        <f>'Calcul '!W54</f>
        <v>6</v>
      </c>
    </row>
    <row r="56" spans="2:11" ht="39.75" customHeight="1" x14ac:dyDescent="0.2">
      <c r="B56" s="47" t="str">
        <f>'Données brutes'!B49</f>
        <v>e-lio</v>
      </c>
      <c r="C56" s="48" t="str">
        <f>IF('Données brutes'!AI49=0,"*",'Données brutes'!AI49)</f>
        <v>contact@technosens.fr - 04 76 230 240</v>
      </c>
      <c r="D56" s="29" t="str">
        <f>'Données brutes'!E49</f>
        <v>France entière</v>
      </c>
      <c r="E56" s="29">
        <f>IF('Données brutes'!F49="Oui",2,IF('Données brutes'!F49="Non",0,"*"))</f>
        <v>2</v>
      </c>
      <c r="F56" s="29">
        <f>IF('Données brutes'!H49="Oui",2,IF('Données brutes'!H49="Non",0,"*"))</f>
        <v>2</v>
      </c>
      <c r="G56" s="29">
        <f>IF('Données brutes'!J49="Oui",2,IF('Données brutes'!J49="Non",0,"*"))</f>
        <v>2</v>
      </c>
      <c r="H56" s="29">
        <f>IF('Données brutes'!L49="Oui",2,IF('Données brutes'!L49="Non",0,"*"))</f>
        <v>2</v>
      </c>
      <c r="I56" s="29">
        <f>IF('Données brutes'!N49="Oui",2,IF('Données brutes'!N49="Non",0,"*"))</f>
        <v>0</v>
      </c>
      <c r="J56" s="29">
        <f>IF('Données brutes'!P49="Oui",2,IF('Données brutes'!P49="Non",0,"*"))</f>
        <v>0</v>
      </c>
      <c r="K56" s="41">
        <f>'Calcul '!W55</f>
        <v>9</v>
      </c>
    </row>
    <row r="57" spans="2:11" ht="39.75" customHeight="1" x14ac:dyDescent="0.2">
      <c r="B57" s="47" t="str">
        <f>'Données brutes'!B50</f>
        <v>e-Medconnect</v>
      </c>
      <c r="C57" s="48" t="str">
        <f>IF('Données brutes'!AI50=0,"*",'Données brutes'!AI50)</f>
        <v>www.e-medservice.com / 09 53 10 03 92</v>
      </c>
      <c r="D57" s="29" t="str">
        <f>'Données brutes'!E50</f>
        <v>France entière</v>
      </c>
      <c r="E57" s="29">
        <f>IF('Données brutes'!F50="Oui",2,IF('Données brutes'!F50="Non",0,"*"))</f>
        <v>0</v>
      </c>
      <c r="F57" s="29">
        <f>IF('Données brutes'!H50="Oui",2,IF('Données brutes'!H50="Non",0,"*"))</f>
        <v>2</v>
      </c>
      <c r="G57" s="29">
        <f>IF('Données brutes'!J50="Oui",2,IF('Données brutes'!J50="Non",0,"*"))</f>
        <v>2</v>
      </c>
      <c r="H57" s="29">
        <f>IF('Données brutes'!L50="Oui",2,IF('Données brutes'!L50="Non",0,"*"))</f>
        <v>2</v>
      </c>
      <c r="I57" s="29" t="str">
        <f>IF('Données brutes'!N50="Oui",2,IF('Données brutes'!N50="Non",0,"*"))</f>
        <v>*</v>
      </c>
      <c r="J57" s="29" t="str">
        <f>IF('Données brutes'!P50="Oui",2,IF('Données brutes'!P50="Non",0,"*"))</f>
        <v>*</v>
      </c>
      <c r="K57" s="41">
        <f>'Calcul '!W56</f>
        <v>9</v>
      </c>
    </row>
    <row r="58" spans="2:11" ht="39.75" customHeight="1" x14ac:dyDescent="0.2">
      <c r="B58" s="47" t="str">
        <f>'Données brutes'!B51</f>
        <v>engage</v>
      </c>
      <c r="C58" s="48" t="str">
        <f>IF('Données brutes'!AI51=0,"*",'Données brutes'!AI51)</f>
        <v>https://www.exolis.fr/     et     +33 4 13 96 15 56</v>
      </c>
      <c r="D58" s="29" t="str">
        <f>'Données brutes'!E51</f>
        <v>France entière</v>
      </c>
      <c r="E58" s="29">
        <f>IF('Données brutes'!F51="Oui",2,IF('Données brutes'!F51="Non",0,"*"))</f>
        <v>2</v>
      </c>
      <c r="F58" s="29">
        <f>IF('Données brutes'!H51="Oui",2,IF('Données brutes'!H51="Non",0,"*"))</f>
        <v>2</v>
      </c>
      <c r="G58" s="29">
        <f>IF('Données brutes'!J51="Oui",2,IF('Données brutes'!J51="Non",0,"*"))</f>
        <v>2</v>
      </c>
      <c r="H58" s="29">
        <f>IF('Données brutes'!L51="Oui",2,IF('Données brutes'!L51="Non",0,"*"))</f>
        <v>0</v>
      </c>
      <c r="I58" s="29">
        <f>IF('Données brutes'!N51="Oui",2,IF('Données brutes'!N51="Non",0,"*"))</f>
        <v>0</v>
      </c>
      <c r="J58" s="29">
        <f>IF('Données brutes'!P51="Oui",2,IF('Données brutes'!P51="Non",0,"*"))</f>
        <v>0</v>
      </c>
      <c r="K58" s="41">
        <f>'Calcul '!W57</f>
        <v>9</v>
      </c>
    </row>
    <row r="59" spans="2:11" ht="39.75" customHeight="1" x14ac:dyDescent="0.2">
      <c r="B59" s="47" t="str">
        <f>'Données brutes'!B52</f>
        <v>ENGAGE FOR ME - COVID 19</v>
      </c>
      <c r="C59" s="48" t="str">
        <f>IF('Données brutes'!AI52=0,"*",'Données brutes'!AI52)</f>
        <v>christian.gourdin@agfa.com</v>
      </c>
      <c r="D59" s="29" t="str">
        <f>'Données brutes'!E52</f>
        <v>France entière</v>
      </c>
      <c r="E59" s="29">
        <f>IF('Données brutes'!F52="Oui",2,IF('Données brutes'!F52="Non",0,"*"))</f>
        <v>2</v>
      </c>
      <c r="F59" s="29">
        <f>IF('Données brutes'!H52="Oui",2,IF('Données brutes'!H52="Non",0,"*"))</f>
        <v>2</v>
      </c>
      <c r="G59" s="29">
        <f>IF('Données brutes'!J52="Oui",2,IF('Données brutes'!J52="Non",0,"*"))</f>
        <v>2</v>
      </c>
      <c r="H59" s="29">
        <f>IF('Données brutes'!L52="Oui",2,IF('Données brutes'!L52="Non",0,"*"))</f>
        <v>0</v>
      </c>
      <c r="I59" s="29" t="str">
        <f>IF('Données brutes'!N52="Oui",2,IF('Données brutes'!N52="Non",0,"*"))</f>
        <v>*</v>
      </c>
      <c r="J59" s="29">
        <f>IF('Données brutes'!P52="Oui",2,IF('Données brutes'!P52="Non",0,"*"))</f>
        <v>0</v>
      </c>
      <c r="K59" s="41">
        <f>'Calcul '!W58</f>
        <v>10</v>
      </c>
    </row>
    <row r="60" spans="2:11" ht="39.75" customHeight="1" x14ac:dyDescent="0.2">
      <c r="B60" s="47" t="str">
        <f>'Données brutes'!B53</f>
        <v>EODOC</v>
      </c>
      <c r="C60" s="48" t="str">
        <f>IF('Données brutes'!AI53=0,"*",'Données brutes'!AI53)</f>
        <v>https://eodoc.com</v>
      </c>
      <c r="D60" s="29" t="str">
        <f>'Données brutes'!E53</f>
        <v>France entière</v>
      </c>
      <c r="E60" s="29">
        <f>IF('Données brutes'!F53="Oui",2,IF('Données brutes'!F53="Non",0,"*"))</f>
        <v>2</v>
      </c>
      <c r="F60" s="29">
        <f>IF('Données brutes'!H53="Oui",2,IF('Données brutes'!H53="Non",0,"*"))</f>
        <v>2</v>
      </c>
      <c r="G60" s="29">
        <f>IF('Données brutes'!J53="Oui",2,IF('Données brutes'!J53="Non",0,"*"))</f>
        <v>2</v>
      </c>
      <c r="H60" s="29">
        <f>IF('Données brutes'!L53="Oui",2,IF('Données brutes'!L53="Non",0,"*"))</f>
        <v>2</v>
      </c>
      <c r="I60" s="29">
        <f>IF('Données brutes'!N53="Oui",2,IF('Données brutes'!N53="Non",0,"*"))</f>
        <v>2</v>
      </c>
      <c r="J60" s="29">
        <f>IF('Données brutes'!P53="Oui",2,IF('Données brutes'!P53="Non",0,"*"))</f>
        <v>0</v>
      </c>
      <c r="K60" s="41">
        <f>'Calcul '!W59</f>
        <v>10</v>
      </c>
    </row>
    <row r="61" spans="2:11" ht="39.75" customHeight="1" x14ac:dyDescent="0.2">
      <c r="B61" s="47" t="str">
        <f>'Données brutes'!B54</f>
        <v>ETHEL</v>
      </c>
      <c r="C61" s="48" t="str">
        <f>IF('Données brutes'!AI54=0,"*",'Données brutes'!AI54)</f>
        <v>www.ethelcare.co.uk. +44(0)7841977559</v>
      </c>
      <c r="D61" s="29" t="str">
        <f>'Données brutes'!E54</f>
        <v>France entière</v>
      </c>
      <c r="E61" s="29">
        <f>IF('Données brutes'!F54="Oui",2,IF('Données brutes'!F54="Non",0,"*"))</f>
        <v>2</v>
      </c>
      <c r="F61" s="29">
        <f>IF('Données brutes'!H54="Oui",2,IF('Données brutes'!H54="Non",0,"*"))</f>
        <v>2</v>
      </c>
      <c r="G61" s="29">
        <f>IF('Données brutes'!J54="Oui",2,IF('Données brutes'!J54="Non",0,"*"))</f>
        <v>0</v>
      </c>
      <c r="H61" s="29">
        <f>IF('Données brutes'!L54="Oui",2,IF('Données brutes'!L54="Non",0,"*"))</f>
        <v>0</v>
      </c>
      <c r="I61" s="29">
        <f>IF('Données brutes'!N54="Oui",2,IF('Données brutes'!N54="Non",0,"*"))</f>
        <v>0</v>
      </c>
      <c r="J61" s="29">
        <f>IF('Données brutes'!P54="Oui",2,IF('Données brutes'!P54="Non",0,"*"))</f>
        <v>0</v>
      </c>
      <c r="K61" s="41">
        <f>'Calcul '!W60</f>
        <v>5</v>
      </c>
    </row>
    <row r="62" spans="2:11" ht="37.5" hidden="1" x14ac:dyDescent="0.2">
      <c r="B62" s="47" t="e">
        <f>'Données brutes'!#REF!</f>
        <v>#REF!</v>
      </c>
      <c r="C62" s="48" t="e">
        <f>IF('Données brutes'!#REF!=0,"*",'Données brutes'!#REF!)</f>
        <v>#REF!</v>
      </c>
      <c r="D62" s="29" t="e">
        <f>'Données brutes'!#REF!</f>
        <v>#REF!</v>
      </c>
      <c r="E62" s="29" t="e">
        <f>IF('Données brutes'!#REF!="Oui",2,IF('Données brutes'!#REF!="Non",0,"*"))</f>
        <v>#REF!</v>
      </c>
      <c r="F62" s="29" t="e">
        <f>IF('Données brutes'!#REF!="Oui",2,IF('Données brutes'!#REF!="Non",0,"*"))</f>
        <v>#REF!</v>
      </c>
      <c r="G62" s="29" t="e">
        <f>IF('Données brutes'!#REF!="Oui",2,IF('Données brutes'!#REF!="Non",0,"*"))</f>
        <v>#REF!</v>
      </c>
      <c r="H62" s="29" t="e">
        <f>IF('Données brutes'!#REF!="Oui",2,IF('Données brutes'!#REF!="Non",0,"*"))</f>
        <v>#REF!</v>
      </c>
      <c r="I62" s="29" t="e">
        <f>IF('Données brutes'!#REF!="Oui",2,IF('Données brutes'!#REF!="Non",0,"*"))</f>
        <v>#REF!</v>
      </c>
      <c r="J62" s="29" t="e">
        <f>IF('Données brutes'!#REF!="Oui",2,IF('Données brutes'!#REF!="Non",0,"*"))</f>
        <v>#REF!</v>
      </c>
      <c r="K62" s="41" t="e">
        <f>'Calcul '!W61</f>
        <v>#REF!</v>
      </c>
    </row>
    <row r="63" spans="2:11" ht="39.75" customHeight="1" x14ac:dyDescent="0.2">
      <c r="B63" s="47" t="str">
        <f>'Données brutes'!B55</f>
        <v>EYE NEED</v>
      </c>
      <c r="C63" s="48" t="str">
        <f>IF('Données brutes'!AI55=0,"*",'Données brutes'!AI55)</f>
        <v>https://www.eyeneed.fr ; contact.pro@eyeneed.fr</v>
      </c>
      <c r="D63" s="29" t="str">
        <f>'Données brutes'!E55</f>
        <v>France entière</v>
      </c>
      <c r="E63" s="29">
        <f>IF('Données brutes'!F55="Oui",2,IF('Données brutes'!F55="Non",0,"*"))</f>
        <v>2</v>
      </c>
      <c r="F63" s="29">
        <f>IF('Données brutes'!H55="Oui",2,IF('Données brutes'!H55="Non",0,"*"))</f>
        <v>2</v>
      </c>
      <c r="G63" s="29">
        <f>IF('Données brutes'!J55="Oui",2,IF('Données brutes'!J55="Non",0,"*"))</f>
        <v>2</v>
      </c>
      <c r="H63" s="29">
        <f>IF('Données brutes'!L55="Oui",2,IF('Données brutes'!L55="Non",0,"*"))</f>
        <v>2</v>
      </c>
      <c r="I63" s="29">
        <f>IF('Données brutes'!N55="Oui",2,IF('Données brutes'!N55="Non",0,"*"))</f>
        <v>0</v>
      </c>
      <c r="J63" s="29">
        <f>IF('Données brutes'!P55="Oui",2,IF('Données brutes'!P55="Non",0,"*"))</f>
        <v>0</v>
      </c>
      <c r="K63" s="41">
        <f>'Calcul '!W62</f>
        <v>6</v>
      </c>
    </row>
    <row r="64" spans="2:11" ht="39.75" customHeight="1" x14ac:dyDescent="0.2">
      <c r="B64" s="47" t="str">
        <f>'Données brutes'!B56</f>
        <v>Feeli</v>
      </c>
      <c r="C64" s="48" t="str">
        <f>IF('Données brutes'!AI56=0,"*",'Données brutes'!AI56)</f>
        <v>www.feeli.io</v>
      </c>
      <c r="D64" s="29" t="str">
        <f>'Données brutes'!E56</f>
        <v>France entière</v>
      </c>
      <c r="E64" s="29">
        <f>IF('Données brutes'!F56="Oui",2,IF('Données brutes'!F56="Non",0,"*"))</f>
        <v>2</v>
      </c>
      <c r="F64" s="29">
        <f>IF('Données brutes'!H56="Oui",2,IF('Données brutes'!H56="Non",0,"*"))</f>
        <v>2</v>
      </c>
      <c r="G64" s="29">
        <f>IF('Données brutes'!J56="Oui",2,IF('Données brutes'!J56="Non",0,"*"))</f>
        <v>2</v>
      </c>
      <c r="H64" s="29">
        <f>IF('Données brutes'!L56="Oui",2,IF('Données brutes'!L56="Non",0,"*"))</f>
        <v>2</v>
      </c>
      <c r="I64" s="29">
        <f>IF('Données brutes'!N56="Oui",2,IF('Données brutes'!N56="Non",0,"*"))</f>
        <v>2</v>
      </c>
      <c r="J64" s="29">
        <f>IF('Données brutes'!P56="Oui",2,IF('Données brutes'!P56="Non",0,"*"))</f>
        <v>2</v>
      </c>
      <c r="K64" s="41">
        <f>'Calcul '!W63</f>
        <v>7</v>
      </c>
    </row>
    <row r="65" spans="1:104" ht="39.75" hidden="1" customHeight="1" x14ac:dyDescent="0.2">
      <c r="B65" s="47" t="e">
        <f>'Données brutes'!#REF!</f>
        <v>#REF!</v>
      </c>
      <c r="C65" s="48" t="e">
        <f>IF('Données brutes'!#REF!=0,"*",'Données brutes'!#REF!)</f>
        <v>#REF!</v>
      </c>
      <c r="D65" s="29" t="e">
        <f>'Données brutes'!#REF!</f>
        <v>#REF!</v>
      </c>
      <c r="E65" s="29" t="e">
        <f>IF('Données brutes'!#REF!="Oui",2,IF('Données brutes'!#REF!="Non",0,"*"))</f>
        <v>#REF!</v>
      </c>
      <c r="F65" s="29" t="e">
        <f>IF('Données brutes'!#REF!="Oui",2,IF('Données brutes'!#REF!="Non",0,"*"))</f>
        <v>#REF!</v>
      </c>
      <c r="G65" s="29" t="e">
        <f>IF('Données brutes'!#REF!="Oui",2,IF('Données brutes'!#REF!="Non",0,"*"))</f>
        <v>#REF!</v>
      </c>
      <c r="H65" s="29" t="e">
        <f>IF('Données brutes'!#REF!="Oui",2,IF('Données brutes'!#REF!="Non",0,"*"))</f>
        <v>#REF!</v>
      </c>
      <c r="I65" s="29" t="e">
        <f>IF('Données brutes'!#REF!="Oui",2,IF('Données brutes'!#REF!="Non",0,"*"))</f>
        <v>#REF!</v>
      </c>
      <c r="J65" s="29" t="e">
        <f>IF('Données brutes'!#REF!="Oui",2,IF('Données brutes'!#REF!="Non",0,"*"))</f>
        <v>#REF!</v>
      </c>
      <c r="K65" s="41" t="e">
        <f>'Calcul '!W64</f>
        <v>#REF!</v>
      </c>
    </row>
    <row r="66" spans="1:104" ht="39.75" customHeight="1" x14ac:dyDescent="0.2">
      <c r="B66" s="47" t="str">
        <f>'Données brutes'!B57</f>
        <v>Generation Care</v>
      </c>
      <c r="C66" s="48" t="str">
        <f>IF('Données brutes'!AI57=0,"*",'Données brutes'!AI57)</f>
        <v>https://www.lifeplus.io</v>
      </c>
      <c r="D66" s="29" t="str">
        <f>'Données brutes'!E57</f>
        <v>France entière</v>
      </c>
      <c r="E66" s="29">
        <f>IF('Données brutes'!F57="Oui",2,IF('Données brutes'!F57="Non",0,"*"))</f>
        <v>0</v>
      </c>
      <c r="F66" s="29">
        <f>IF('Données brutes'!H57="Oui",2,IF('Données brutes'!H57="Non",0,"*"))</f>
        <v>2</v>
      </c>
      <c r="G66" s="29">
        <f>IF('Données brutes'!J57="Oui",2,IF('Données brutes'!J57="Non",0,"*"))</f>
        <v>0</v>
      </c>
      <c r="H66" s="29">
        <f>IF('Données brutes'!L57="Oui",2,IF('Données brutes'!L57="Non",0,"*"))</f>
        <v>0</v>
      </c>
      <c r="I66" s="29">
        <f>IF('Données brutes'!N57="Oui",2,IF('Données brutes'!N57="Non",0,"*"))</f>
        <v>0</v>
      </c>
      <c r="J66" s="29">
        <f>IF('Données brutes'!P57="Oui",2,IF('Données brutes'!P57="Non",0,"*"))</f>
        <v>0</v>
      </c>
      <c r="K66" s="41">
        <f>'Calcul '!W65</f>
        <v>10</v>
      </c>
    </row>
    <row r="67" spans="1:104" ht="39.75" customHeight="1" x14ac:dyDescent="0.2">
      <c r="B67" s="47" t="str">
        <f>'Données brutes'!B58</f>
        <v>Globule</v>
      </c>
      <c r="C67" s="48" t="str">
        <f>IF('Données brutes'!AI58=0,"*",'Données brutes'!AI58)</f>
        <v>https://www.globule.net</v>
      </c>
      <c r="D67" s="29" t="str">
        <f>'Données brutes'!E58</f>
        <v>France entière</v>
      </c>
      <c r="E67" s="29">
        <f>IF('Données brutes'!F58="Oui",2,IF('Données brutes'!F58="Non",0,"*"))</f>
        <v>2</v>
      </c>
      <c r="F67" s="29">
        <f>IF('Données brutes'!H58="Oui",2,IF('Données brutes'!H58="Non",0,"*"))</f>
        <v>2</v>
      </c>
      <c r="G67" s="29">
        <f>IF('Données brutes'!J58="Oui",2,IF('Données brutes'!J58="Non",0,"*"))</f>
        <v>2</v>
      </c>
      <c r="H67" s="29">
        <f>IF('Données brutes'!L58="Oui",2,IF('Données brutes'!L58="Non",0,"*"))</f>
        <v>0</v>
      </c>
      <c r="I67" s="29">
        <f>IF('Données brutes'!N58="Oui",2,IF('Données brutes'!N58="Non",0,"*"))</f>
        <v>0</v>
      </c>
      <c r="J67" s="29">
        <f>IF('Données brutes'!P58="Oui",2,IF('Données brutes'!P58="Non",0,"*"))</f>
        <v>0</v>
      </c>
      <c r="K67" s="41">
        <f>'Calcul '!W66</f>
        <v>9</v>
      </c>
    </row>
    <row r="68" spans="1:104" ht="39.75" customHeight="1" x14ac:dyDescent="0.2">
      <c r="B68" s="47" t="str">
        <f>'Données brutes'!B59</f>
        <v>Glowbl</v>
      </c>
      <c r="C68" s="48" t="str">
        <f>IF('Données brutes'!AI59=0,"*",'Données brutes'!AI59)</f>
        <v>sales@glowbl.com</v>
      </c>
      <c r="D68" s="29" t="str">
        <f>'Données brutes'!E59</f>
        <v>France entière</v>
      </c>
      <c r="E68" s="29">
        <f>IF('Données brutes'!F59="Oui",2,IF('Données brutes'!F59="Non",0,"*"))</f>
        <v>2</v>
      </c>
      <c r="F68" s="29">
        <f>IF('Données brutes'!H59="Oui",2,IF('Données brutes'!H59="Non",0,"*"))</f>
        <v>2</v>
      </c>
      <c r="G68" s="29">
        <f>IF('Données brutes'!J59="Oui",2,IF('Données brutes'!J59="Non",0,"*"))</f>
        <v>2</v>
      </c>
      <c r="H68" s="29">
        <f>IF('Données brutes'!L59="Oui",2,IF('Données brutes'!L59="Non",0,"*"))</f>
        <v>0</v>
      </c>
      <c r="I68" s="29">
        <f>IF('Données brutes'!N59="Oui",2,IF('Données brutes'!N59="Non",0,"*"))</f>
        <v>0</v>
      </c>
      <c r="J68" s="29">
        <f>IF('Données brutes'!P59="Oui",2,IF('Données brutes'!P59="Non",0,"*"))</f>
        <v>0</v>
      </c>
      <c r="K68" s="41">
        <f>'Calcul '!W67</f>
        <v>4</v>
      </c>
    </row>
    <row r="69" spans="1:104" ht="39.75" customHeight="1" x14ac:dyDescent="0.2">
      <c r="B69" s="47" t="str">
        <f>'Données brutes'!B60</f>
        <v>Gulliver telePharmacie.fr</v>
      </c>
      <c r="C69" s="48" t="str">
        <f>IF('Données brutes'!AI60=0,"*",'Données brutes'!AI60)</f>
        <v>telepharmacie.fr</v>
      </c>
      <c r="D69" s="29" t="str">
        <f>'Données brutes'!E60</f>
        <v>France entière</v>
      </c>
      <c r="E69" s="45">
        <f>IF('Données brutes'!F60="Oui",2,IF('Données brutes'!F60="Non",0,"*"))</f>
        <v>0</v>
      </c>
      <c r="F69" s="45">
        <f>IF('Données brutes'!H60="Oui",2,IF('Données brutes'!H60="Non",0,"*"))</f>
        <v>2</v>
      </c>
      <c r="G69" s="45">
        <f>IF('Données brutes'!J60="Oui",2,IF('Données brutes'!J60="Non",0,"*"))</f>
        <v>2</v>
      </c>
      <c r="H69" s="45">
        <f>IF('Données brutes'!L60="Oui",2,IF('Données brutes'!L60="Non",0,"*"))</f>
        <v>2</v>
      </c>
      <c r="I69" s="45">
        <f>IF('Données brutes'!N60="Oui",2,IF('Données brutes'!N60="Non",0,"*"))</f>
        <v>2</v>
      </c>
      <c r="J69" s="45">
        <f>IF('Données brutes'!P60="Oui",2,IF('Données brutes'!P60="Non",0,"*"))</f>
        <v>0</v>
      </c>
      <c r="K69" s="35">
        <f>'Calcul '!W68</f>
        <v>9</v>
      </c>
    </row>
    <row r="70" spans="1:104" ht="39.75" customHeight="1" x14ac:dyDescent="0.2">
      <c r="B70" s="47" t="str">
        <f>'Données brutes'!B61</f>
        <v xml:space="preserve">H4D Consult Station® </v>
      </c>
      <c r="C70" s="48" t="str">
        <f>IF('Données brutes'!AI61=0,"*",'Données brutes'!AI61)</f>
        <v>www.h-4-d.com / covid19@h-4-d.com / 01 70 81 49 49</v>
      </c>
      <c r="D70" s="29" t="str">
        <f>'Données brutes'!E61</f>
        <v>France entière</v>
      </c>
      <c r="E70" s="45">
        <f>IF('Données brutes'!F61="Oui",2,IF('Données brutes'!F61="Non",0,"*"))</f>
        <v>2</v>
      </c>
      <c r="F70" s="45">
        <f>IF('Données brutes'!H61="Oui",2,IF('Données brutes'!H61="Non",0,"*"))</f>
        <v>2</v>
      </c>
      <c r="G70" s="45">
        <f>IF('Données brutes'!J61="Oui",2,IF('Données brutes'!J61="Non",0,"*"))</f>
        <v>2</v>
      </c>
      <c r="H70" s="45">
        <f>IF('Données brutes'!L61="Oui",2,IF('Données brutes'!L61="Non",0,"*"))</f>
        <v>0</v>
      </c>
      <c r="I70" s="45">
        <f>IF('Données brutes'!N61="Oui",2,IF('Données brutes'!N61="Non",0,"*"))</f>
        <v>2</v>
      </c>
      <c r="J70" s="45">
        <f>IF('Données brutes'!P61="Oui",2,IF('Données brutes'!P61="Non",0,"*"))</f>
        <v>0</v>
      </c>
      <c r="K70" s="35">
        <f>'Calcul '!W69</f>
        <v>10</v>
      </c>
    </row>
    <row r="71" spans="1:104" ht="39.75" customHeight="1" x14ac:dyDescent="0.2">
      <c r="B71" s="47" t="str">
        <f>'Données brutes'!B62</f>
        <v>HEALPHI</v>
      </c>
      <c r="C71" s="48" t="str">
        <f>IF('Données brutes'!AI62=0,"*",'Données brutes'!AI62)</f>
        <v>www.healphi.fr/logiciel ; tarik.mouamenia@healphi.com ; 06 46 07 16 70 ; jean-sebastien.gras@healphi.com ; 06 67 31 75 42</v>
      </c>
      <c r="D71" s="29" t="str">
        <f>'Données brutes'!E62</f>
        <v>France entière</v>
      </c>
      <c r="E71" s="45">
        <f>IF('Données brutes'!F62="Oui",2,IF('Données brutes'!F62="Non",0,"*"))</f>
        <v>2</v>
      </c>
      <c r="F71" s="45">
        <f>IF('Données brutes'!H62="Oui",2,IF('Données brutes'!H62="Non",0,"*"))</f>
        <v>2</v>
      </c>
      <c r="G71" s="45">
        <f>IF('Données brutes'!J62="Oui",2,IF('Données brutes'!J62="Non",0,"*"))</f>
        <v>2</v>
      </c>
      <c r="H71" s="45">
        <f>IF('Données brutes'!L62="Oui",2,IF('Données brutes'!L62="Non",0,"*"))</f>
        <v>2</v>
      </c>
      <c r="I71" s="45">
        <f>IF('Données brutes'!N62="Oui",2,IF('Données brutes'!N62="Non",0,"*"))</f>
        <v>2</v>
      </c>
      <c r="J71" s="45">
        <f>IF('Données brutes'!P62="Oui",2,IF('Données brutes'!P62="Non",0,"*"))</f>
        <v>0</v>
      </c>
      <c r="K71" s="35">
        <f>'Calcul '!W70</f>
        <v>10</v>
      </c>
    </row>
    <row r="72" spans="1:104" ht="39.75" customHeight="1" x14ac:dyDescent="0.2">
      <c r="B72" s="47" t="str">
        <f>'Données brutes'!B63</f>
        <v>Hellocare</v>
      </c>
      <c r="C72" s="48" t="str">
        <f>IF('Données brutes'!AI63=0,"*",'Données brutes'!AI63)</f>
        <v xml:space="preserve">https://www.hellocare.pro/  ;   hello@hellocare.pro   ;  +33 9 70 73 02 49 </v>
      </c>
      <c r="D72" s="29" t="str">
        <f>'Données brutes'!E63</f>
        <v>France entière</v>
      </c>
      <c r="E72" s="45">
        <f>IF('Données brutes'!F63="Oui",2,IF('Données brutes'!F63="Non",0,"*"))</f>
        <v>2</v>
      </c>
      <c r="F72" s="45">
        <f>IF('Données brutes'!H63="Oui",2,IF('Données brutes'!H63="Non",0,"*"))</f>
        <v>2</v>
      </c>
      <c r="G72" s="45">
        <f>IF('Données brutes'!J63="Oui",2,IF('Données brutes'!J63="Non",0,"*"))</f>
        <v>2</v>
      </c>
      <c r="H72" s="45">
        <f>IF('Données brutes'!L63="Oui",2,IF('Données brutes'!L63="Non",0,"*"))</f>
        <v>2</v>
      </c>
      <c r="I72" s="45">
        <f>IF('Données brutes'!N63="Oui",2,IF('Données brutes'!N63="Non",0,"*"))</f>
        <v>2</v>
      </c>
      <c r="J72" s="45">
        <f>IF('Données brutes'!P63="Oui",2,IF('Données brutes'!P63="Non",0,"*"))</f>
        <v>0</v>
      </c>
      <c r="K72" s="35">
        <f>'Calcul '!W71</f>
        <v>9.5</v>
      </c>
    </row>
    <row r="73" spans="1:104" ht="18.75" x14ac:dyDescent="0.2">
      <c r="B73" s="47" t="str">
        <f>'Données brutes'!B64</f>
        <v>HELLOCONSULT</v>
      </c>
      <c r="C73" s="48" t="str">
        <f>IF('Données brutes'!AI64=0,"*",'Données brutes'!AI64)</f>
        <v>www.helloconsult.com</v>
      </c>
      <c r="D73" s="29" t="str">
        <f>'Données brutes'!E64</f>
        <v>France entière</v>
      </c>
      <c r="E73" s="45">
        <f>IF('Données brutes'!F64="Oui",2,IF('Données brutes'!F64="Non",0,"*"))</f>
        <v>2</v>
      </c>
      <c r="F73" s="45">
        <f>IF('Données brutes'!H64="Oui",2,IF('Données brutes'!H64="Non",0,"*"))</f>
        <v>2</v>
      </c>
      <c r="G73" s="45">
        <f>IF('Données brutes'!J64="Oui",2,IF('Données brutes'!J64="Non",0,"*"))</f>
        <v>2</v>
      </c>
      <c r="H73" s="45">
        <f>IF('Données brutes'!L64="Oui",2,IF('Données brutes'!L64="Non",0,"*"))</f>
        <v>2</v>
      </c>
      <c r="I73" s="45">
        <f>IF('Données brutes'!N64="Oui",2,IF('Données brutes'!N64="Non",0,"*"))</f>
        <v>2</v>
      </c>
      <c r="J73" s="45">
        <f>IF('Données brutes'!P64="Oui",2,IF('Données brutes'!P64="Non",0,"*"))</f>
        <v>0</v>
      </c>
      <c r="K73" s="35">
        <f>'Calcul '!W72</f>
        <v>9</v>
      </c>
    </row>
    <row r="74" spans="1:104" ht="39.75" hidden="1" customHeight="1" x14ac:dyDescent="0.2">
      <c r="B74" s="47" t="e">
        <f>'Données brutes'!#REF!</f>
        <v>#REF!</v>
      </c>
      <c r="C74" s="48" t="e">
        <f>IF('Données brutes'!#REF!=0,"*",'Données brutes'!#REF!)</f>
        <v>#REF!</v>
      </c>
      <c r="D74" s="29" t="e">
        <f>'Données brutes'!#REF!</f>
        <v>#REF!</v>
      </c>
      <c r="E74" s="45" t="e">
        <f>IF('Données brutes'!#REF!="Oui",2,IF('Données brutes'!#REF!="Non",0,"*"))</f>
        <v>#REF!</v>
      </c>
      <c r="F74" s="45" t="e">
        <f>IF('Données brutes'!#REF!="Oui",2,IF('Données brutes'!#REF!="Non",0,"*"))</f>
        <v>#REF!</v>
      </c>
      <c r="G74" s="45" t="e">
        <f>IF('Données brutes'!#REF!="Oui",2,IF('Données brutes'!#REF!="Non",0,"*"))</f>
        <v>#REF!</v>
      </c>
      <c r="H74" s="45" t="e">
        <f>IF('Données brutes'!#REF!="Oui",2,IF('Données brutes'!#REF!="Non",0,"*"))</f>
        <v>#REF!</v>
      </c>
      <c r="I74" s="45" t="e">
        <f>IF('Données brutes'!#REF!="Oui",2,IF('Données brutes'!#REF!="Non",0,"*"))</f>
        <v>#REF!</v>
      </c>
      <c r="J74" s="45" t="e">
        <f>IF('Données brutes'!#REF!="Oui",2,IF('Données brutes'!#REF!="Non",0,"*"))</f>
        <v>#REF!</v>
      </c>
      <c r="K74" s="35" t="e">
        <f>'Calcul '!W73</f>
        <v>#REF!</v>
      </c>
    </row>
    <row r="75" spans="1:104" s="2" customFormat="1" ht="18.75" x14ac:dyDescent="0.2">
      <c r="A75" s="3"/>
      <c r="B75" s="47" t="str">
        <f>'Données brutes'!B65</f>
        <v>IcareDenty, Denty</v>
      </c>
      <c r="C75" s="48" t="str">
        <f>IF('Données brutes'!AI65=0,"*",'Données brutes'!AI65)</f>
        <v>*</v>
      </c>
      <c r="D75" s="29" t="str">
        <f>'Données brutes'!E65</f>
        <v>France entière</v>
      </c>
      <c r="E75" s="45">
        <f>IF('Données brutes'!F65="Oui",2,IF('Données brutes'!F65="Non",0,"*"))</f>
        <v>2</v>
      </c>
      <c r="F75" s="45">
        <f>IF('Données brutes'!H65="Oui",2,IF('Données brutes'!H65="Non",0,"*"))</f>
        <v>2</v>
      </c>
      <c r="G75" s="45">
        <f>IF('Données brutes'!J65="Oui",2,IF('Données brutes'!J65="Non",0,"*"))</f>
        <v>2</v>
      </c>
      <c r="H75" s="45">
        <f>IF('Données brutes'!L65="Oui",2,IF('Données brutes'!L65="Non",0,"*"))</f>
        <v>2</v>
      </c>
      <c r="I75" s="45">
        <f>IF('Données brutes'!N65="Oui",2,IF('Données brutes'!N65="Non",0,"*"))</f>
        <v>2</v>
      </c>
      <c r="J75" s="45">
        <f>IF('Données brutes'!P65="Oui",2,IF('Données brutes'!P65="Non",0,"*"))</f>
        <v>0</v>
      </c>
      <c r="K75" s="35">
        <f>'Calcul '!W74</f>
        <v>10</v>
      </c>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row>
    <row r="76" spans="1:104" s="2" customFormat="1" ht="39.75" customHeight="1" x14ac:dyDescent="0.2">
      <c r="A76" s="3"/>
      <c r="B76" s="47" t="str">
        <f>'Données brutes'!B66</f>
        <v>idomed</v>
      </c>
      <c r="C76" s="48" t="str">
        <f>IF('Données brutes'!AI66=0,"*",'Données brutes'!AI66)</f>
        <v>www.idomed.fr</v>
      </c>
      <c r="D76" s="29" t="str">
        <f>'Données brutes'!E66</f>
        <v>France entière</v>
      </c>
      <c r="E76" s="45">
        <f>IF('Données brutes'!F66="Oui",2,IF('Données brutes'!F66="Non",0,"*"))</f>
        <v>2</v>
      </c>
      <c r="F76" s="45">
        <f>IF('Données brutes'!H66="Oui",2,IF('Données brutes'!H66="Non",0,"*"))</f>
        <v>2</v>
      </c>
      <c r="G76" s="45">
        <f>IF('Données brutes'!J66="Oui",2,IF('Données brutes'!J66="Non",0,"*"))</f>
        <v>2</v>
      </c>
      <c r="H76" s="45">
        <f>IF('Données brutes'!L66="Oui",2,IF('Données brutes'!L66="Non",0,"*"))</f>
        <v>0</v>
      </c>
      <c r="I76" s="45">
        <f>IF('Données brutes'!N66="Oui",2,IF('Données brutes'!N66="Non",0,"*"))</f>
        <v>2</v>
      </c>
      <c r="J76" s="45">
        <f>IF('Données brutes'!P66="Oui",2,IF('Données brutes'!P66="Non",0,"*"))</f>
        <v>0</v>
      </c>
      <c r="K76" s="35">
        <f>'Calcul '!W75</f>
        <v>10</v>
      </c>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row>
    <row r="77" spans="1:104" s="2" customFormat="1" ht="39.75" customHeight="1" x14ac:dyDescent="0.2">
      <c r="A77" s="3"/>
      <c r="B77" s="47" t="str">
        <f>'Données brutes'!B67</f>
        <v>ieSSTelemed</v>
      </c>
      <c r="C77" s="48" t="str">
        <f>IF('Données brutes'!AI67=0,"*",'Données brutes'!AI67)</f>
        <v>https://sante-paca.fr/</v>
      </c>
      <c r="D77" s="29" t="str">
        <f>'Données brutes'!E67</f>
        <v>Provence-Alpes-Côte d'Azur</v>
      </c>
      <c r="E77" s="45">
        <f>IF('Données brutes'!F67="Oui",2,IF('Données brutes'!F67="Non",0,"*"))</f>
        <v>2</v>
      </c>
      <c r="F77" s="45">
        <f>IF('Données brutes'!H67="Oui",2,IF('Données brutes'!H67="Non",0,"*"))</f>
        <v>0</v>
      </c>
      <c r="G77" s="45">
        <f>IF('Données brutes'!J67="Oui",2,IF('Données brutes'!J67="Non",0,"*"))</f>
        <v>0</v>
      </c>
      <c r="H77" s="45">
        <f>IF('Données brutes'!L67="Oui",2,IF('Données brutes'!L67="Non",0,"*"))</f>
        <v>0</v>
      </c>
      <c r="I77" s="45">
        <f>IF('Données brutes'!N67="Oui",2,IF('Données brutes'!N67="Non",0,"*"))</f>
        <v>0</v>
      </c>
      <c r="J77" s="45">
        <f>IF('Données brutes'!P67="Oui",2,IF('Données brutes'!P67="Non",0,"*"))</f>
        <v>0</v>
      </c>
      <c r="K77" s="35">
        <f>'Calcul '!W76</f>
        <v>9</v>
      </c>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row>
    <row r="78" spans="1:104" s="2" customFormat="1" ht="39.75" customHeight="1" x14ac:dyDescent="0.2">
      <c r="A78" s="3"/>
      <c r="B78" s="47" t="str">
        <f>'Données brutes'!B68</f>
        <v>Instamed</v>
      </c>
      <c r="C78" s="48" t="str">
        <f>IF('Données brutes'!AI68=0,"*",'Données brutes'!AI68)</f>
        <v>www.instamed.fr</v>
      </c>
      <c r="D78" s="29" t="str">
        <f>'Données brutes'!E68</f>
        <v>France entière</v>
      </c>
      <c r="E78" s="45">
        <f>IF('Données brutes'!F68="Oui",2,IF('Données brutes'!F68="Non",0,"*"))</f>
        <v>2</v>
      </c>
      <c r="F78" s="45">
        <f>IF('Données brutes'!H68="Oui",2,IF('Données brutes'!H68="Non",0,"*"))</f>
        <v>2</v>
      </c>
      <c r="G78" s="45">
        <f>IF('Données brutes'!J68="Oui",2,IF('Données brutes'!J68="Non",0,"*"))</f>
        <v>2</v>
      </c>
      <c r="H78" s="45">
        <f>IF('Données brutes'!L68="Oui",2,IF('Données brutes'!L68="Non",0,"*"))</f>
        <v>2</v>
      </c>
      <c r="I78" s="45">
        <f>IF('Données brutes'!N68="Oui",2,IF('Données brutes'!N68="Non",0,"*"))</f>
        <v>2</v>
      </c>
      <c r="J78" s="45">
        <f>IF('Données brutes'!P68="Oui",2,IF('Données brutes'!P68="Non",0,"*"))</f>
        <v>0</v>
      </c>
      <c r="K78" s="35">
        <f>'Calcul '!W77</f>
        <v>10</v>
      </c>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row>
    <row r="79" spans="1:104" s="2" customFormat="1" ht="39.75" customHeight="1" x14ac:dyDescent="0.2">
      <c r="A79" s="3"/>
      <c r="B79" s="47" t="str">
        <f>'Données brutes'!B69</f>
        <v xml:space="preserve">INU </v>
      </c>
      <c r="C79" s="48" t="str">
        <f>IF('Données brutes'!AI69=0,"*",'Données brutes'!AI69)</f>
        <v>https://covid-oc.inusante.com</v>
      </c>
      <c r="D79" s="29" t="str">
        <f>'Données brutes'!E69</f>
        <v>France entière</v>
      </c>
      <c r="E79" s="45">
        <f>IF('Données brutes'!F69="Oui",2,IF('Données brutes'!F69="Non",0,"*"))</f>
        <v>0</v>
      </c>
      <c r="F79" s="45">
        <f>IF('Données brutes'!H69="Oui",2,IF('Données brutes'!H69="Non",0,"*"))</f>
        <v>2</v>
      </c>
      <c r="G79" s="45">
        <f>IF('Données brutes'!J69="Oui",2,IF('Données brutes'!J69="Non",0,"*"))</f>
        <v>2</v>
      </c>
      <c r="H79" s="45">
        <f>IF('Données brutes'!L69="Oui",2,IF('Données brutes'!L69="Non",0,"*"))</f>
        <v>0</v>
      </c>
      <c r="I79" s="45">
        <f>IF('Données brutes'!N69="Oui",2,IF('Données brutes'!N69="Non",0,"*"))</f>
        <v>0</v>
      </c>
      <c r="J79" s="45">
        <f>IF('Données brutes'!P69="Oui",2,IF('Données brutes'!P69="Non",0,"*"))</f>
        <v>0</v>
      </c>
      <c r="K79" s="35">
        <f>'Calcul '!W78</f>
        <v>8.5</v>
      </c>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row>
    <row r="80" spans="1:104" s="2" customFormat="1" ht="39.75" customHeight="1" x14ac:dyDescent="0.2">
      <c r="A80" s="3"/>
      <c r="B80" s="47" t="str">
        <f>'Données brutes'!B70</f>
        <v>inzee.care</v>
      </c>
      <c r="C80" s="48" t="str">
        <f>IF('Données brutes'!AI70=0,"*",'Données brutes'!AI70)</f>
        <v>https://www.inzee.care</v>
      </c>
      <c r="D80" s="29" t="str">
        <f>'Données brutes'!E70</f>
        <v>France entière</v>
      </c>
      <c r="E80" s="45">
        <f>IF('Données brutes'!F70="Oui",2,IF('Données brutes'!F70="Non",0,"*"))</f>
        <v>2</v>
      </c>
      <c r="F80" s="45">
        <f>IF('Données brutes'!H70="Oui",2,IF('Données brutes'!H70="Non",0,"*"))</f>
        <v>2</v>
      </c>
      <c r="G80" s="45">
        <f>IF('Données brutes'!J70="Oui",2,IF('Données brutes'!J70="Non",0,"*"))</f>
        <v>2</v>
      </c>
      <c r="H80" s="45">
        <f>IF('Données brutes'!L70="Oui",2,IF('Données brutes'!L70="Non",0,"*"))</f>
        <v>2</v>
      </c>
      <c r="I80" s="45">
        <f>IF('Données brutes'!N70="Oui",2,IF('Données brutes'!N70="Non",0,"*"))</f>
        <v>0</v>
      </c>
      <c r="J80" s="45">
        <f>IF('Données brutes'!P70="Oui",2,IF('Données brutes'!P70="Non",0,"*"))</f>
        <v>0</v>
      </c>
      <c r="K80" s="35">
        <f>'Calcul '!W79</f>
        <v>10</v>
      </c>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row>
    <row r="81" spans="1:104" s="2" customFormat="1" ht="18.75" x14ac:dyDescent="0.2">
      <c r="A81" s="3"/>
      <c r="B81" s="47" t="str">
        <f>'Données brutes'!B71</f>
        <v>IPContact.com</v>
      </c>
      <c r="C81" s="48" t="str">
        <f>IF('Données brutes'!AI71=0,"*",'Données brutes'!AI71)</f>
        <v>https://1001rdv.com   innovation@1001rdv.com   0488197504</v>
      </c>
      <c r="D81" s="29" t="str">
        <f>'Données brutes'!E71</f>
        <v>France entière</v>
      </c>
      <c r="E81" s="45">
        <f>IF('Données brutes'!F71="Oui",2,IF('Données brutes'!F71="Non",0,"*"))</f>
        <v>2</v>
      </c>
      <c r="F81" s="45">
        <f>IF('Données brutes'!H71="Oui",2,IF('Données brutes'!H71="Non",0,"*"))</f>
        <v>2</v>
      </c>
      <c r="G81" s="45">
        <f>IF('Données brutes'!J71="Oui",2,IF('Données brutes'!J71="Non",0,"*"))</f>
        <v>2</v>
      </c>
      <c r="H81" s="45">
        <f>IF('Données brutes'!L71="Oui",2,IF('Données brutes'!L71="Non",0,"*"))</f>
        <v>2</v>
      </c>
      <c r="I81" s="45">
        <f>IF('Données brutes'!N71="Oui",2,IF('Données brutes'!N71="Non",0,"*"))</f>
        <v>0</v>
      </c>
      <c r="J81" s="45">
        <f>IF('Données brutes'!P71="Oui",2,IF('Données brutes'!P71="Non",0,"*"))</f>
        <v>0</v>
      </c>
      <c r="K81" s="35">
        <f>'Calcul '!W80</f>
        <v>10</v>
      </c>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row>
    <row r="82" spans="1:104" s="2" customFormat="1" ht="39.75" customHeight="1" x14ac:dyDescent="0.2">
      <c r="A82" s="3"/>
      <c r="B82" s="47" t="str">
        <f>'Données brutes'!B72</f>
        <v>Izeeconf santé</v>
      </c>
      <c r="C82" s="48" t="str">
        <f>IF('Données brutes'!AI72=0,"*",'Données brutes'!AI72)</f>
        <v>pascal.joly@apizee.com</v>
      </c>
      <c r="D82" s="29" t="str">
        <f>'Données brutes'!E72</f>
        <v>France entière</v>
      </c>
      <c r="E82" s="45">
        <f>IF('Données brutes'!F72="Oui",2,IF('Données brutes'!F72="Non",0,"*"))</f>
        <v>2</v>
      </c>
      <c r="F82" s="45">
        <f>IF('Données brutes'!H72="Oui",2,IF('Données brutes'!H72="Non",0,"*"))</f>
        <v>2</v>
      </c>
      <c r="G82" s="45">
        <f>IF('Données brutes'!J72="Oui",2,IF('Données brutes'!J72="Non",0,"*"))</f>
        <v>2</v>
      </c>
      <c r="H82" s="45">
        <f>IF('Données brutes'!L72="Oui",2,IF('Données brutes'!L72="Non",0,"*"))</f>
        <v>0</v>
      </c>
      <c r="I82" s="45">
        <f>IF('Données brutes'!N72="Oui",2,IF('Données brutes'!N72="Non",0,"*"))</f>
        <v>2</v>
      </c>
      <c r="J82" s="45">
        <f>IF('Données brutes'!P72="Oui",2,IF('Données brutes'!P72="Non",0,"*"))</f>
        <v>0</v>
      </c>
      <c r="K82" s="35">
        <f>'Calcul '!W81</f>
        <v>6</v>
      </c>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row>
    <row r="83" spans="1:104" s="2" customFormat="1" ht="39.75" customHeight="1" x14ac:dyDescent="0.2">
      <c r="A83" s="3"/>
      <c r="B83" s="47" t="str">
        <f>'Données brutes'!B73</f>
        <v>IZYCARDIO</v>
      </c>
      <c r="C83" s="48" t="str">
        <f>IF('Données brutes'!AI73=0,"*",'Données brutes'!AI73)</f>
        <v>www.cardioparc.fr</v>
      </c>
      <c r="D83" s="29" t="str">
        <f>'Données brutes'!E73</f>
        <v>France entière</v>
      </c>
      <c r="E83" s="45">
        <f>IF('Données brutes'!F73="Oui",2,IF('Données brutes'!F73="Non",0,"*"))</f>
        <v>2</v>
      </c>
      <c r="F83" s="45">
        <f>IF('Données brutes'!H73="Oui",2,IF('Données brutes'!H73="Non",0,"*"))</f>
        <v>2</v>
      </c>
      <c r="G83" s="45">
        <f>IF('Données brutes'!J73="Oui",2,IF('Données brutes'!J73="Non",0,"*"))</f>
        <v>2</v>
      </c>
      <c r="H83" s="45">
        <f>IF('Données brutes'!L73="Oui",2,IF('Données brutes'!L73="Non",0,"*"))</f>
        <v>2</v>
      </c>
      <c r="I83" s="45">
        <f>IF('Données brutes'!N73="Oui",2,IF('Données brutes'!N73="Non",0,"*"))</f>
        <v>2</v>
      </c>
      <c r="J83" s="45">
        <f>IF('Données brutes'!P73="Oui",2,IF('Données brutes'!P73="Non",0,"*"))</f>
        <v>0</v>
      </c>
      <c r="K83" s="35">
        <f>'Calcul '!W82</f>
        <v>9</v>
      </c>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row>
    <row r="84" spans="1:104" s="2" customFormat="1" ht="30" x14ac:dyDescent="0.2">
      <c r="A84" s="3"/>
      <c r="B84" s="47" t="str">
        <f>'Données brutes'!B74</f>
        <v>Kwalys</v>
      </c>
      <c r="C84" s="48" t="str">
        <f>IF('Données brutes'!AI74=0,"*",'Données brutes'!AI74)</f>
        <v>www.kwalys.com/coronavirus    katya@kwalys.com    01 30 71 41 99</v>
      </c>
      <c r="D84" s="29" t="str">
        <f>'Données brutes'!E74</f>
        <v>France entière</v>
      </c>
      <c r="E84" s="45">
        <f>IF('Données brutes'!F74="Oui",2,IF('Données brutes'!F74="Non",0,"*"))</f>
        <v>0</v>
      </c>
      <c r="F84" s="45">
        <f>IF('Données brutes'!H74="Oui",2,IF('Données brutes'!H74="Non",0,"*"))</f>
        <v>2</v>
      </c>
      <c r="G84" s="45">
        <f>IF('Données brutes'!J74="Oui",2,IF('Données brutes'!J74="Non",0,"*"))</f>
        <v>2</v>
      </c>
      <c r="H84" s="45">
        <f>IF('Données brutes'!L74="Oui",2,IF('Données brutes'!L74="Non",0,"*"))</f>
        <v>2</v>
      </c>
      <c r="I84" s="45">
        <f>IF('Données brutes'!N74="Oui",2,IF('Données brutes'!N74="Non",0,"*"))</f>
        <v>2</v>
      </c>
      <c r="J84" s="45">
        <f>IF('Données brutes'!P74="Oui",2,IF('Données brutes'!P74="Non",0,"*"))</f>
        <v>0</v>
      </c>
      <c r="K84" s="35">
        <f>'Calcul '!W83</f>
        <v>9</v>
      </c>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row>
    <row r="85" spans="1:104" s="2" customFormat="1" ht="39.75" customHeight="1" x14ac:dyDescent="0.2">
      <c r="A85" s="3"/>
      <c r="B85" s="47" t="str">
        <f>'Données brutes'!B75</f>
        <v>Leah</v>
      </c>
      <c r="C85" s="48" t="str">
        <f>IF('Données brutes'!AI75=0,"*",'Données brutes'!AI75)</f>
        <v>www.leah.care</v>
      </c>
      <c r="D85" s="29" t="str">
        <f>'Données brutes'!E75</f>
        <v>France entière</v>
      </c>
      <c r="E85" s="45">
        <f>IF('Données brutes'!F75="Oui",2,IF('Données brutes'!F75="Non",0,"*"))</f>
        <v>2</v>
      </c>
      <c r="F85" s="45">
        <f>IF('Données brutes'!H75="Oui",2,IF('Données brutes'!H75="Non",0,"*"))</f>
        <v>2</v>
      </c>
      <c r="G85" s="45">
        <f>IF('Données brutes'!J75="Oui",2,IF('Données brutes'!J75="Non",0,"*"))</f>
        <v>2</v>
      </c>
      <c r="H85" s="45">
        <f>IF('Données brutes'!L75="Oui",2,IF('Données brutes'!L75="Non",0,"*"))</f>
        <v>2</v>
      </c>
      <c r="I85" s="45">
        <f>IF('Données brutes'!N75="Oui",2,IF('Données brutes'!N75="Non",0,"*"))</f>
        <v>2</v>
      </c>
      <c r="J85" s="45" t="str">
        <f>IF('Données brutes'!P75="Oui",2,IF('Données brutes'!P75="Non",0,"*"))</f>
        <v>*</v>
      </c>
      <c r="K85" s="35">
        <f>'Calcul '!W84</f>
        <v>10</v>
      </c>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row>
    <row r="86" spans="1:104" s="2" customFormat="1" ht="37.5" x14ac:dyDescent="0.2">
      <c r="A86" s="3"/>
      <c r="B86" s="47" t="str">
        <f>'Données brutes'!B76</f>
        <v xml:space="preserve">Lebaud laetitia infirmière libérale </v>
      </c>
      <c r="C86" s="48" t="str">
        <f>IF('Données brutes'!AI76=0,"*",'Données brutes'!AI76)</f>
        <v>0620306547</v>
      </c>
      <c r="D86" s="29" t="str">
        <f>'Données brutes'!E76</f>
        <v>Bourgogne-Franche-Comté</v>
      </c>
      <c r="E86" s="45">
        <f>IF('Données brutes'!F76="Oui",2,IF('Données brutes'!F76="Non",0,"*"))</f>
        <v>2</v>
      </c>
      <c r="F86" s="45">
        <f>IF('Données brutes'!H76="Oui",2,IF('Données brutes'!H76="Non",0,"*"))</f>
        <v>2</v>
      </c>
      <c r="G86" s="45" t="str">
        <f>IF('Données brutes'!J76="Oui",2,IF('Données brutes'!J76="Non",0,"*"))</f>
        <v>*</v>
      </c>
      <c r="H86" s="45" t="str">
        <f>IF('Données brutes'!L76="Oui",2,IF('Données brutes'!L76="Non",0,"*"))</f>
        <v>*</v>
      </c>
      <c r="I86" s="45" t="str">
        <f>IF('Données brutes'!N76="Oui",2,IF('Données brutes'!N76="Non",0,"*"))</f>
        <v>*</v>
      </c>
      <c r="J86" s="45" t="str">
        <f>IF('Données brutes'!P76="Oui",2,IF('Données brutes'!P76="Non",0,"*"))</f>
        <v>*</v>
      </c>
      <c r="K86" s="35">
        <f>'Calcul '!W85</f>
        <v>0</v>
      </c>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row>
    <row r="87" spans="1:104" s="2" customFormat="1" ht="18.75" x14ac:dyDescent="0.2">
      <c r="A87" s="3"/>
      <c r="B87" s="47" t="str">
        <f>'Données brutes'!B77</f>
        <v>lemedecin.fr</v>
      </c>
      <c r="C87" s="48" t="str">
        <f>IF('Données brutes'!AI77=0,"*",'Données brutes'!AI77)</f>
        <v>claire@lemedecin.fr</v>
      </c>
      <c r="D87" s="29" t="str">
        <f>'Données brutes'!E77</f>
        <v>France entière</v>
      </c>
      <c r="E87" s="45">
        <f>IF('Données brutes'!F77="Oui",2,IF('Données brutes'!F77="Non",0,"*"))</f>
        <v>2</v>
      </c>
      <c r="F87" s="45">
        <f>IF('Données brutes'!H77="Oui",2,IF('Données brutes'!H77="Non",0,"*"))</f>
        <v>2</v>
      </c>
      <c r="G87" s="45">
        <f>IF('Données brutes'!J77="Oui",2,IF('Données brutes'!J77="Non",0,"*"))</f>
        <v>2</v>
      </c>
      <c r="H87" s="45">
        <f>IF('Données brutes'!L77="Oui",2,IF('Données brutes'!L77="Non",0,"*"))</f>
        <v>2</v>
      </c>
      <c r="I87" s="45">
        <f>IF('Données brutes'!N77="Oui",2,IF('Données brutes'!N77="Non",0,"*"))</f>
        <v>2</v>
      </c>
      <c r="J87" s="45">
        <f>IF('Données brutes'!P77="Oui",2,IF('Données brutes'!P77="Non",0,"*"))</f>
        <v>0</v>
      </c>
      <c r="K87" s="35">
        <f>'Calcul '!W86</f>
        <v>9</v>
      </c>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row>
    <row r="88" spans="1:104" s="2" customFormat="1" ht="39.75" customHeight="1" x14ac:dyDescent="0.2">
      <c r="A88" s="3"/>
      <c r="B88" s="47" t="str">
        <f>'Données brutes'!B78</f>
        <v>libheros</v>
      </c>
      <c r="C88" s="48" t="str">
        <f>IF('Données brutes'!AI78=0,"*",'Données brutes'!AI78)</f>
        <v>https://libheros.fr/</v>
      </c>
      <c r="D88" s="29" t="str">
        <f>'Données brutes'!E78</f>
        <v>France entière</v>
      </c>
      <c r="E88" s="45">
        <f>IF('Données brutes'!F78="Oui",2,IF('Données brutes'!F78="Non",0,"*"))</f>
        <v>2</v>
      </c>
      <c r="F88" s="45">
        <f>IF('Données brutes'!H78="Oui",2,IF('Données brutes'!H78="Non",0,"*"))</f>
        <v>2</v>
      </c>
      <c r="G88" s="45">
        <f>IF('Données brutes'!J78="Oui",2,IF('Données brutes'!J78="Non",0,"*"))</f>
        <v>2</v>
      </c>
      <c r="H88" s="45">
        <f>IF('Données brutes'!L78="Oui",2,IF('Données brutes'!L78="Non",0,"*"))</f>
        <v>2</v>
      </c>
      <c r="I88" s="45">
        <f>IF('Données brutes'!N78="Oui",2,IF('Données brutes'!N78="Non",0,"*"))</f>
        <v>0</v>
      </c>
      <c r="J88" s="45">
        <f>IF('Données brutes'!P78="Oui",2,IF('Données brutes'!P78="Non",0,"*"))</f>
        <v>0</v>
      </c>
      <c r="K88" s="35">
        <f>'Calcul '!W87</f>
        <v>10</v>
      </c>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row>
    <row r="89" spans="1:104" s="2" customFormat="1" ht="39.75" customHeight="1" x14ac:dyDescent="0.2">
      <c r="A89" s="3"/>
      <c r="B89" s="47" t="str">
        <f>'Données brutes'!B79</f>
        <v>Lifen Covid19</v>
      </c>
      <c r="C89" s="48" t="str">
        <f>IF('Données brutes'!AI79=0,"*",'Données brutes'!AI79)</f>
        <v>covid19@lifen.fr</v>
      </c>
      <c r="D89" s="29" t="str">
        <f>'Données brutes'!E79</f>
        <v>France entière</v>
      </c>
      <c r="E89" s="45">
        <f>IF('Données brutes'!F79="Oui",2,IF('Données brutes'!F79="Non",0,"*"))</f>
        <v>0</v>
      </c>
      <c r="F89" s="45">
        <f>IF('Données brutes'!H79="Oui",2,IF('Données brutes'!H79="Non",0,"*"))</f>
        <v>2</v>
      </c>
      <c r="G89" s="45">
        <f>IF('Données brutes'!J79="Oui",2,IF('Données brutes'!J79="Non",0,"*"))</f>
        <v>2</v>
      </c>
      <c r="H89" s="45">
        <f>IF('Données brutes'!L79="Oui",2,IF('Données brutes'!L79="Non",0,"*"))</f>
        <v>0</v>
      </c>
      <c r="I89" s="45">
        <f>IF('Données brutes'!N79="Oui",2,IF('Données brutes'!N79="Non",0,"*"))</f>
        <v>0</v>
      </c>
      <c r="J89" s="45">
        <f>IF('Données brutes'!P79="Oui",2,IF('Données brutes'!P79="Non",0,"*"))</f>
        <v>0</v>
      </c>
      <c r="K89" s="35">
        <f>'Calcul '!W88</f>
        <v>10</v>
      </c>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row>
    <row r="90" spans="1:104" s="2" customFormat="1" ht="18.75" x14ac:dyDescent="0.2">
      <c r="A90" s="3"/>
      <c r="B90" s="47" t="str">
        <f>'Données brutes'!B80</f>
        <v>LINKELLO MEDICAL</v>
      </c>
      <c r="C90" s="48" t="str">
        <f>IF('Données brutes'!AI80=0,"*",'Données brutes'!AI80)</f>
        <v>contact@bistri.com/01 86 86 02 11</v>
      </c>
      <c r="D90" s="29" t="str">
        <f>'Données brutes'!E80</f>
        <v>France entière</v>
      </c>
      <c r="E90" s="45">
        <f>IF('Données brutes'!F80="Oui",2,IF('Données brutes'!F80="Non",0,"*"))</f>
        <v>2</v>
      </c>
      <c r="F90" s="45">
        <f>IF('Données brutes'!H80="Oui",2,IF('Données brutes'!H80="Non",0,"*"))</f>
        <v>2</v>
      </c>
      <c r="G90" s="45">
        <f>IF('Données brutes'!J80="Oui",2,IF('Données brutes'!J80="Non",0,"*"))</f>
        <v>2</v>
      </c>
      <c r="H90" s="45">
        <f>IF('Données brutes'!L80="Oui",2,IF('Données brutes'!L80="Non",0,"*"))</f>
        <v>2</v>
      </c>
      <c r="I90" s="45">
        <f>IF('Données brutes'!N80="Oui",2,IF('Données brutes'!N80="Non",0,"*"))</f>
        <v>0</v>
      </c>
      <c r="J90" s="45">
        <f>IF('Données brutes'!P80="Oui",2,IF('Données brutes'!P80="Non",0,"*"))</f>
        <v>0</v>
      </c>
      <c r="K90" s="35">
        <f>'Calcul '!W89</f>
        <v>6</v>
      </c>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row>
    <row r="91" spans="1:104" s="2" customFormat="1" ht="39.75" customHeight="1" x14ac:dyDescent="0.2">
      <c r="A91" s="3"/>
      <c r="B91" s="47" t="str">
        <f>'Données brutes'!B81</f>
        <v>LINKYVET</v>
      </c>
      <c r="C91" s="48" t="str">
        <f>IF('Données brutes'!AI81=0,"*",'Données brutes'!AI81)</f>
        <v>contact@linkyvet.com</v>
      </c>
      <c r="D91" s="29" t="str">
        <f>'Données brutes'!E81</f>
        <v>France entière</v>
      </c>
      <c r="E91" s="45">
        <f>IF('Données brutes'!F81="Oui",2,IF('Données brutes'!F81="Non",0,"*"))</f>
        <v>2</v>
      </c>
      <c r="F91" s="45">
        <f>IF('Données brutes'!H81="Oui",2,IF('Données brutes'!H81="Non",0,"*"))</f>
        <v>2</v>
      </c>
      <c r="G91" s="45">
        <f>IF('Données brutes'!J81="Oui",2,IF('Données brutes'!J81="Non",0,"*"))</f>
        <v>2</v>
      </c>
      <c r="H91" s="45">
        <f>IF('Données brutes'!L81="Oui",2,IF('Données brutes'!L81="Non",0,"*"))</f>
        <v>0</v>
      </c>
      <c r="I91" s="45">
        <f>IF('Données brutes'!N81="Oui",2,IF('Données brutes'!N81="Non",0,"*"))</f>
        <v>2</v>
      </c>
      <c r="J91" s="45">
        <f>IF('Données brutes'!P81="Oui",2,IF('Données brutes'!P81="Non",0,"*"))</f>
        <v>0</v>
      </c>
      <c r="K91" s="35">
        <f>'Calcul '!W90</f>
        <v>6</v>
      </c>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row>
    <row r="92" spans="1:104" s="2" customFormat="1" ht="39.75" customHeight="1" x14ac:dyDescent="0.2">
      <c r="A92" s="3"/>
      <c r="B92" s="47" t="str">
        <f>'Données brutes'!B82</f>
        <v>LIVI</v>
      </c>
      <c r="C92" s="48" t="str">
        <f>IF('Données brutes'!AI82=0,"*",'Données brutes'!AI82)</f>
        <v>www.livi.fr</v>
      </c>
      <c r="D92" s="29" t="str">
        <f>'Données brutes'!E82</f>
        <v>France entière</v>
      </c>
      <c r="E92" s="45">
        <f>IF('Données brutes'!F82="Oui",2,IF('Données brutes'!F82="Non",0,"*"))</f>
        <v>2</v>
      </c>
      <c r="F92" s="45">
        <f>IF('Données brutes'!H82="Oui",2,IF('Données brutes'!H82="Non",0,"*"))</f>
        <v>2</v>
      </c>
      <c r="G92" s="45">
        <f>IF('Données brutes'!J82="Oui",2,IF('Données brutes'!J82="Non",0,"*"))</f>
        <v>2</v>
      </c>
      <c r="H92" s="45">
        <f>IF('Données brutes'!L82="Oui",2,IF('Données brutes'!L82="Non",0,"*"))</f>
        <v>2</v>
      </c>
      <c r="I92" s="45">
        <f>IF('Données brutes'!N82="Oui",2,IF('Données brutes'!N82="Non",0,"*"))</f>
        <v>2</v>
      </c>
      <c r="J92" s="45">
        <f>IF('Données brutes'!P82="Oui",2,IF('Données brutes'!P82="Non",0,"*"))</f>
        <v>2</v>
      </c>
      <c r="K92" s="35">
        <f>'Calcul '!W91</f>
        <v>10</v>
      </c>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row>
    <row r="93" spans="1:104" s="2" customFormat="1" ht="75" x14ac:dyDescent="0.2">
      <c r="A93" s="3"/>
      <c r="B93" s="47" t="str">
        <f>'Données brutes'!B83</f>
        <v xml:space="preserve">Lyf Pro - application mobile d'encaissement à distance par carte bancaire </v>
      </c>
      <c r="C93" s="48" t="str">
        <f>IF('Données brutes'!AI83=0,"*",'Données brutes'!AI83)</f>
        <v>*</v>
      </c>
      <c r="D93" s="29" t="str">
        <f>'Données brutes'!E83</f>
        <v>France entière</v>
      </c>
      <c r="E93" s="45">
        <f>IF('Données brutes'!F83="Oui",2,IF('Données brutes'!F83="Non",0,"*"))</f>
        <v>0</v>
      </c>
      <c r="F93" s="45">
        <f>IF('Données brutes'!H83="Oui",2,IF('Données brutes'!H83="Non",0,"*"))</f>
        <v>0</v>
      </c>
      <c r="G93" s="45">
        <f>IF('Données brutes'!J83="Oui",2,IF('Données brutes'!J83="Non",0,"*"))</f>
        <v>0</v>
      </c>
      <c r="H93" s="45">
        <f>IF('Données brutes'!L83="Oui",2,IF('Données brutes'!L83="Non",0,"*"))</f>
        <v>0</v>
      </c>
      <c r="I93" s="45">
        <f>IF('Données brutes'!N83="Oui",2,IF('Données brutes'!N83="Non",0,"*"))</f>
        <v>2</v>
      </c>
      <c r="J93" s="45">
        <f>IF('Données brutes'!P83="Oui",2,IF('Données brutes'!P83="Non",0,"*"))</f>
        <v>0</v>
      </c>
      <c r="K93" s="35">
        <f>'Calcul '!W92</f>
        <v>4</v>
      </c>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row>
    <row r="94" spans="1:104" s="2" customFormat="1" ht="39.75" customHeight="1" x14ac:dyDescent="0.2">
      <c r="A94" s="3"/>
      <c r="B94" s="47" t="str">
        <f>'Données brutes'!B84</f>
        <v>Ma Consultation Esthétique</v>
      </c>
      <c r="C94" s="48" t="str">
        <f>IF('Données brutes'!AI84=0,"*",'Données brutes'!AI84)</f>
        <v>www.maconsultationesthetique.com</v>
      </c>
      <c r="D94" s="29" t="str">
        <f>'Données brutes'!E84</f>
        <v>France entière</v>
      </c>
      <c r="E94" s="45">
        <f>IF('Données brutes'!F84="Oui",2,IF('Données brutes'!F84="Non",0,"*"))</f>
        <v>2</v>
      </c>
      <c r="F94" s="45">
        <f>IF('Données brutes'!H84="Oui",2,IF('Données brutes'!H84="Non",0,"*"))</f>
        <v>2</v>
      </c>
      <c r="G94" s="45">
        <f>IF('Données brutes'!J84="Oui",2,IF('Données brutes'!J84="Non",0,"*"))</f>
        <v>2</v>
      </c>
      <c r="H94" s="45">
        <f>IF('Données brutes'!L84="Oui",2,IF('Données brutes'!L84="Non",0,"*"))</f>
        <v>2</v>
      </c>
      <c r="I94" s="45">
        <f>IF('Données brutes'!N84="Oui",2,IF('Données brutes'!N84="Non",0,"*"))</f>
        <v>2</v>
      </c>
      <c r="J94" s="45">
        <f>IF('Données brutes'!P84="Oui",2,IF('Données brutes'!P84="Non",0,"*"))</f>
        <v>0</v>
      </c>
      <c r="K94" s="35">
        <f>'Calcul '!W93</f>
        <v>7</v>
      </c>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row>
    <row r="95" spans="1:104" s="2" customFormat="1" ht="18.75" x14ac:dyDescent="0.2">
      <c r="A95" s="3"/>
      <c r="B95" s="47" t="str">
        <f>'Données brutes'!B85</f>
        <v>Maela</v>
      </c>
      <c r="C95" s="48" t="str">
        <f>IF('Données brutes'!AI85=0,"*",'Données brutes'!AI85)</f>
        <v>contact@maela.fr  09 62 51 92 05</v>
      </c>
      <c r="D95" s="29" t="str">
        <f>'Données brutes'!E85</f>
        <v>France entière</v>
      </c>
      <c r="E95" s="45">
        <f>IF('Données brutes'!F85="Oui",2,IF('Données brutes'!F85="Non",0,"*"))</f>
        <v>0</v>
      </c>
      <c r="F95" s="45">
        <f>IF('Données brutes'!H85="Oui",2,IF('Données brutes'!H85="Non",0,"*"))</f>
        <v>2</v>
      </c>
      <c r="G95" s="45">
        <f>IF('Données brutes'!J85="Oui",2,IF('Données brutes'!J85="Non",0,"*"))</f>
        <v>2</v>
      </c>
      <c r="H95" s="45">
        <f>IF('Données brutes'!L85="Oui",2,IF('Données brutes'!L85="Non",0,"*"))</f>
        <v>0</v>
      </c>
      <c r="I95" s="45">
        <f>IF('Données brutes'!N85="Oui",2,IF('Données brutes'!N85="Non",0,"*"))</f>
        <v>0</v>
      </c>
      <c r="J95" s="45">
        <f>IF('Données brutes'!P85="Oui",2,IF('Données brutes'!P85="Non",0,"*"))</f>
        <v>0</v>
      </c>
      <c r="K95" s="35">
        <f>'Calcul '!W94</f>
        <v>10</v>
      </c>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row>
    <row r="96" spans="1:104" s="2" customFormat="1" ht="39.75" hidden="1" customHeight="1" x14ac:dyDescent="0.2">
      <c r="A96" s="3"/>
      <c r="B96" s="47" t="e">
        <f>'Données brutes'!#REF!</f>
        <v>#REF!</v>
      </c>
      <c r="C96" s="48" t="e">
        <f>IF('Données brutes'!#REF!=0,"*",'Données brutes'!#REF!)</f>
        <v>#REF!</v>
      </c>
      <c r="D96" s="29" t="e">
        <f>'Données brutes'!#REF!</f>
        <v>#REF!</v>
      </c>
      <c r="E96" s="45" t="e">
        <f>IF('Données brutes'!#REF!="Oui",2,IF('Données brutes'!#REF!="Non",0,"*"))</f>
        <v>#REF!</v>
      </c>
      <c r="F96" s="45" t="e">
        <f>IF('Données brutes'!#REF!="Oui",2,IF('Données brutes'!#REF!="Non",0,"*"))</f>
        <v>#REF!</v>
      </c>
      <c r="G96" s="45" t="e">
        <f>IF('Données brutes'!#REF!="Oui",2,IF('Données brutes'!#REF!="Non",0,"*"))</f>
        <v>#REF!</v>
      </c>
      <c r="H96" s="45" t="e">
        <f>IF('Données brutes'!#REF!="Oui",2,IF('Données brutes'!#REF!="Non",0,"*"))</f>
        <v>#REF!</v>
      </c>
      <c r="I96" s="45" t="e">
        <f>IF('Données brutes'!#REF!="Oui",2,IF('Données brutes'!#REF!="Non",0,"*"))</f>
        <v>#REF!</v>
      </c>
      <c r="J96" s="45" t="e">
        <f>IF('Données brutes'!#REF!="Oui",2,IF('Données brutes'!#REF!="Non",0,"*"))</f>
        <v>#REF!</v>
      </c>
      <c r="K96" s="35" t="e">
        <f>'Calcul '!W95</f>
        <v>#REF!</v>
      </c>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row>
    <row r="97" spans="1:104" s="2" customFormat="1" ht="39.75" customHeight="1" x14ac:dyDescent="0.2">
      <c r="A97" s="3"/>
      <c r="B97" s="47" t="str">
        <f>'Données brutes'!B86</f>
        <v>MaQuestionMedicale.fr</v>
      </c>
      <c r="C97" s="48" t="str">
        <f>IF('Données brutes'!AI86=0,"*",'Données brutes'!AI86)</f>
        <v>contact@maquestionmedicale.fr</v>
      </c>
      <c r="D97" s="29" t="str">
        <f>'Données brutes'!E86</f>
        <v>France entière</v>
      </c>
      <c r="E97" s="45">
        <f>IF('Données brutes'!F86="Oui",2,IF('Données brutes'!F86="Non",0,"*"))</f>
        <v>2</v>
      </c>
      <c r="F97" s="45">
        <f>IF('Données brutes'!H86="Oui",2,IF('Données brutes'!H86="Non",0,"*"))</f>
        <v>2</v>
      </c>
      <c r="G97" s="45">
        <f>IF('Données brutes'!J86="Oui",2,IF('Données brutes'!J86="Non",0,"*"))</f>
        <v>2</v>
      </c>
      <c r="H97" s="45">
        <f>IF('Données brutes'!L86="Oui",2,IF('Données brutes'!L86="Non",0,"*"))</f>
        <v>0</v>
      </c>
      <c r="I97" s="45">
        <f>IF('Données brutes'!N86="Oui",2,IF('Données brutes'!N86="Non",0,"*"))</f>
        <v>2</v>
      </c>
      <c r="J97" s="45">
        <f>IF('Données brutes'!P86="Oui",2,IF('Données brutes'!P86="Non",0,"*"))</f>
        <v>2</v>
      </c>
      <c r="K97" s="35">
        <f>'Calcul '!W96</f>
        <v>10</v>
      </c>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row>
    <row r="98" spans="1:104" s="2" customFormat="1" ht="18.75" x14ac:dyDescent="0.2">
      <c r="A98" s="3"/>
      <c r="B98" s="47" t="str">
        <f>'Données brutes'!B87</f>
        <v>MAX/Covibot</v>
      </c>
      <c r="C98" s="48" t="str">
        <f>IF('Données brutes'!AI87=0,"*",'Données brutes'!AI87)</f>
        <v>jlfraysse@botdesign.net 0607848147</v>
      </c>
      <c r="D98" s="29" t="str">
        <f>'Données brutes'!E87</f>
        <v>France entière</v>
      </c>
      <c r="E98" s="45">
        <f>IF('Données brutes'!F87="Oui",2,IF('Données brutes'!F87="Non",0,"*"))</f>
        <v>2</v>
      </c>
      <c r="F98" s="45">
        <f>IF('Données brutes'!H87="Oui",2,IF('Données brutes'!H87="Non",0,"*"))</f>
        <v>2</v>
      </c>
      <c r="G98" s="45" t="str">
        <f>IF('Données brutes'!J87="Oui",2,IF('Données brutes'!J87="Non",0,"*"))</f>
        <v>*</v>
      </c>
      <c r="H98" s="45">
        <f>IF('Données brutes'!L87="Oui",2,IF('Données brutes'!L87="Non",0,"*"))</f>
        <v>0</v>
      </c>
      <c r="I98" s="45">
        <f>IF('Données brutes'!N87="Oui",2,IF('Données brutes'!N87="Non",0,"*"))</f>
        <v>0</v>
      </c>
      <c r="J98" s="45">
        <f>IF('Données brutes'!P87="Oui",2,IF('Données brutes'!P87="Non",0,"*"))</f>
        <v>0</v>
      </c>
      <c r="K98" s="35">
        <f>'Calcul '!W97</f>
        <v>9</v>
      </c>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row>
    <row r="99" spans="1:104" s="2" customFormat="1" ht="39.75" customHeight="1" x14ac:dyDescent="0.2">
      <c r="A99" s="3"/>
      <c r="B99" s="47" t="str">
        <f>'Données brutes'!B88</f>
        <v xml:space="preserve">Medadom, un médecin généraliste 7 jours sur 7 </v>
      </c>
      <c r="C99" s="48" t="str">
        <f>IF('Données brutes'!AI88=0,"*",'Données brutes'!AI88)</f>
        <v>https://www.medadom.com/</v>
      </c>
      <c r="D99" s="29" t="str">
        <f>'Données brutes'!E88</f>
        <v>France métropolitaine</v>
      </c>
      <c r="E99" s="45">
        <f>IF('Données brutes'!F88="Oui",2,IF('Données brutes'!F88="Non",0,"*"))</f>
        <v>2</v>
      </c>
      <c r="F99" s="45">
        <f>IF('Données brutes'!H88="Oui",2,IF('Données brutes'!H88="Non",0,"*"))</f>
        <v>2</v>
      </c>
      <c r="G99" s="45">
        <f>IF('Données brutes'!J88="Oui",2,IF('Données brutes'!J88="Non",0,"*"))</f>
        <v>2</v>
      </c>
      <c r="H99" s="45">
        <f>IF('Données brutes'!L88="Oui",2,IF('Données brutes'!L88="Non",0,"*"))</f>
        <v>0</v>
      </c>
      <c r="I99" s="45">
        <f>IF('Données brutes'!N88="Oui",2,IF('Données brutes'!N88="Non",0,"*"))</f>
        <v>2</v>
      </c>
      <c r="J99" s="45">
        <f>IF('Données brutes'!P88="Oui",2,IF('Données brutes'!P88="Non",0,"*"))</f>
        <v>0</v>
      </c>
      <c r="K99" s="35">
        <f>'Calcul '!W98</f>
        <v>10</v>
      </c>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row>
    <row r="100" spans="1:104" s="2" customFormat="1" ht="18.75" x14ac:dyDescent="0.2">
      <c r="A100" s="3"/>
      <c r="B100" s="47" t="str">
        <f>'Données brutes'!B89</f>
        <v>Medaviz</v>
      </c>
      <c r="C100" s="48" t="str">
        <f>IF('Données brutes'!AI89=0,"*",'Données brutes'!AI89)</f>
        <v>www.medaviz.com</v>
      </c>
      <c r="D100" s="29" t="str">
        <f>'Données brutes'!E89</f>
        <v>France entière</v>
      </c>
      <c r="E100" s="45">
        <f>IF('Données brutes'!F89="Oui",2,IF('Données brutes'!F89="Non",0,"*"))</f>
        <v>2</v>
      </c>
      <c r="F100" s="45">
        <f>IF('Données brutes'!H89="Oui",2,IF('Données brutes'!H89="Non",0,"*"))</f>
        <v>2</v>
      </c>
      <c r="G100" s="45">
        <f>IF('Données brutes'!J89="Oui",2,IF('Données brutes'!J89="Non",0,"*"))</f>
        <v>2</v>
      </c>
      <c r="H100" s="45">
        <f>IF('Données brutes'!L89="Oui",2,IF('Données brutes'!L89="Non",0,"*"))</f>
        <v>0</v>
      </c>
      <c r="I100" s="45">
        <f>IF('Données brutes'!N89="Oui",2,IF('Données brutes'!N89="Non",0,"*"))</f>
        <v>2</v>
      </c>
      <c r="J100" s="45">
        <f>IF('Données brutes'!P89="Oui",2,IF('Données brutes'!P89="Non",0,"*"))</f>
        <v>0</v>
      </c>
      <c r="K100" s="35">
        <f>'Calcul '!W99</f>
        <v>10</v>
      </c>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row>
    <row r="101" spans="1:104" s="2" customFormat="1" ht="18.75" x14ac:dyDescent="0.2">
      <c r="A101" s="3"/>
      <c r="B101" s="47" t="str">
        <f>'Données brutes'!B90</f>
        <v>MEDECINDIRECT</v>
      </c>
      <c r="C101" s="48" t="str">
        <f>IF('Données brutes'!AI90=0,"*",'Données brutes'!AI90)</f>
        <v>www.medecindirect.fr</v>
      </c>
      <c r="D101" s="29" t="str">
        <f>'Données brutes'!E90</f>
        <v>France entière</v>
      </c>
      <c r="E101" s="45">
        <f>IF('Données brutes'!F90="Oui",2,IF('Données brutes'!F90="Non",0,"*"))</f>
        <v>2</v>
      </c>
      <c r="F101" s="45">
        <f>IF('Données brutes'!H90="Oui",2,IF('Données brutes'!H90="Non",0,"*"))</f>
        <v>2</v>
      </c>
      <c r="G101" s="45">
        <f>IF('Données brutes'!J90="Oui",2,IF('Données brutes'!J90="Non",0,"*"))</f>
        <v>2</v>
      </c>
      <c r="H101" s="45">
        <f>IF('Données brutes'!L90="Oui",2,IF('Données brutes'!L90="Non",0,"*"))</f>
        <v>2</v>
      </c>
      <c r="I101" s="45">
        <f>IF('Données brutes'!N90="Oui",2,IF('Données brutes'!N90="Non",0,"*"))</f>
        <v>0</v>
      </c>
      <c r="J101" s="45">
        <f>IF('Données brutes'!P90="Oui",2,IF('Données brutes'!P90="Non",0,"*"))</f>
        <v>0</v>
      </c>
      <c r="K101" s="35">
        <f>'Calcul '!W100</f>
        <v>10</v>
      </c>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row>
    <row r="102" spans="1:104" s="2" customFormat="1" ht="18.75" x14ac:dyDescent="0.2">
      <c r="A102" s="3"/>
      <c r="B102" s="47" t="str">
        <f>'Données brutes'!B91</f>
        <v>MEDEO</v>
      </c>
      <c r="C102" s="48" t="str">
        <f>IF('Données brutes'!AI91=0,"*",'Données brutes'!AI91)</f>
        <v xml:space="preserve">medeo-health.com / contact@medeo-health.com </v>
      </c>
      <c r="D102" s="29" t="str">
        <f>'Données brutes'!E91</f>
        <v>France entière</v>
      </c>
      <c r="E102" s="45">
        <f>IF('Données brutes'!F91="Oui",2,IF('Données brutes'!F91="Non",0,"*"))</f>
        <v>2</v>
      </c>
      <c r="F102" s="45">
        <f>IF('Données brutes'!H91="Oui",2,IF('Données brutes'!H91="Non",0,"*"))</f>
        <v>2</v>
      </c>
      <c r="G102" s="45">
        <f>IF('Données brutes'!J91="Oui",2,IF('Données brutes'!J91="Non",0,"*"))</f>
        <v>2</v>
      </c>
      <c r="H102" s="45">
        <f>IF('Données brutes'!L91="Oui",2,IF('Données brutes'!L91="Non",0,"*"))</f>
        <v>0</v>
      </c>
      <c r="I102" s="45">
        <f>IF('Données brutes'!N91="Oui",2,IF('Données brutes'!N91="Non",0,"*"))</f>
        <v>2</v>
      </c>
      <c r="J102" s="45">
        <f>IF('Données brutes'!P91="Oui",2,IF('Données brutes'!P91="Non",0,"*"))</f>
        <v>0</v>
      </c>
      <c r="K102" s="35">
        <f>'Calcul '!W101</f>
        <v>9</v>
      </c>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row>
    <row r="103" spans="1:104" s="2" customFormat="1" ht="39.75" customHeight="1" x14ac:dyDescent="0.2">
      <c r="A103" s="3"/>
      <c r="B103" s="47" t="str">
        <f>'Données brutes'!B92</f>
        <v>Médiateam</v>
      </c>
      <c r="C103" s="48" t="str">
        <f>IF('Données brutes'!AI92=0,"*",'Données brutes'!AI92)</f>
        <v>www.medialis.com / contact@medialis.com / 01 82 83 81 20</v>
      </c>
      <c r="D103" s="29" t="str">
        <f>'Données brutes'!E92</f>
        <v>France entière</v>
      </c>
      <c r="E103" s="45">
        <f>IF('Données brutes'!F92="Oui",2,IF('Données brutes'!F92="Non",0,"*"))</f>
        <v>0</v>
      </c>
      <c r="F103" s="45">
        <f>IF('Données brutes'!H92="Oui",2,IF('Données brutes'!H92="Non",0,"*"))</f>
        <v>2</v>
      </c>
      <c r="G103" s="45">
        <f>IF('Données brutes'!J92="Oui",2,IF('Données brutes'!J92="Non",0,"*"))</f>
        <v>2</v>
      </c>
      <c r="H103" s="45">
        <f>IF('Données brutes'!L92="Oui",2,IF('Données brutes'!L92="Non",0,"*"))</f>
        <v>2</v>
      </c>
      <c r="I103" s="45">
        <f>IF('Données brutes'!N92="Oui",2,IF('Données brutes'!N92="Non",0,"*"))</f>
        <v>0</v>
      </c>
      <c r="J103" s="45">
        <f>IF('Données brutes'!P92="Oui",2,IF('Données brutes'!P92="Non",0,"*"))</f>
        <v>0</v>
      </c>
      <c r="K103" s="35">
        <f>'Calcul '!W102</f>
        <v>9</v>
      </c>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row>
    <row r="104" spans="1:104" s="2" customFormat="1" ht="39.75" customHeight="1" x14ac:dyDescent="0.2">
      <c r="A104" s="3"/>
      <c r="B104" s="47" t="str">
        <f>'Données brutes'!B93</f>
        <v>Medicam</v>
      </c>
      <c r="C104" s="48" t="str">
        <f>IF('Données brutes'!AI93=0,"*",'Données brutes'!AI93)</f>
        <v>https://medicam.mipih.fr/docteur/login</v>
      </c>
      <c r="D104" s="29" t="str">
        <f>'Données brutes'!E93</f>
        <v>France entière</v>
      </c>
      <c r="E104" s="45">
        <f>IF('Données brutes'!F93="Oui",2,IF('Données brutes'!F93="Non",0,"*"))</f>
        <v>2</v>
      </c>
      <c r="F104" s="45">
        <f>IF('Données brutes'!H93="Oui",2,IF('Données brutes'!H93="Non",0,"*"))</f>
        <v>2</v>
      </c>
      <c r="G104" s="45">
        <f>IF('Données brutes'!J93="Oui",2,IF('Données brutes'!J93="Non",0,"*"))</f>
        <v>0</v>
      </c>
      <c r="H104" s="45">
        <f>IF('Données brutes'!L93="Oui",2,IF('Données brutes'!L93="Non",0,"*"))</f>
        <v>2</v>
      </c>
      <c r="I104" s="45">
        <f>IF('Données brutes'!N93="Oui",2,IF('Données brutes'!N93="Non",0,"*"))</f>
        <v>2</v>
      </c>
      <c r="J104" s="45">
        <f>IF('Données brutes'!P93="Oui",2,IF('Données brutes'!P93="Non",0,"*"))</f>
        <v>0</v>
      </c>
      <c r="K104" s="35">
        <f>'Calcul '!W103</f>
        <v>10</v>
      </c>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row>
    <row r="105" spans="1:104" s="2" customFormat="1" ht="39.75" customHeight="1" x14ac:dyDescent="0.2">
      <c r="A105" s="3"/>
      <c r="B105" s="47" t="str">
        <f>'Données brutes'!B94</f>
        <v>Medvir (pour médecine virtuelle), logiciel permettant de produire des hypothèses diagnostiques et un indice de gravité</v>
      </c>
      <c r="C105" s="48" t="str">
        <f>IF('Données brutes'!AI94=0,"*",'Données brutes'!AI94)</f>
        <v>loic.etienne@mis-medvir.fr le site de mise à disposition de l'IA de Medvir PréDiag gratuit est en cours de finalisation</v>
      </c>
      <c r="D105" s="29" t="str">
        <f>'Données brutes'!E94</f>
        <v>France entière</v>
      </c>
      <c r="E105" s="45">
        <f>IF('Données brutes'!F94="Oui",2,IF('Données brutes'!F94="Non",0,"*"))</f>
        <v>0</v>
      </c>
      <c r="F105" s="45">
        <f>IF('Données brutes'!H94="Oui",2,IF('Données brutes'!H94="Non",0,"*"))</f>
        <v>2</v>
      </c>
      <c r="G105" s="45">
        <f>IF('Données brutes'!J94="Oui",2,IF('Données brutes'!J94="Non",0,"*"))</f>
        <v>2</v>
      </c>
      <c r="H105" s="45" t="str">
        <f>IF('Données brutes'!L94="Oui",2,IF('Données brutes'!L94="Non",0,"*"))</f>
        <v>*</v>
      </c>
      <c r="I105" s="45">
        <f>IF('Données brutes'!N94="Oui",2,IF('Données brutes'!N94="Non",0,"*"))</f>
        <v>0</v>
      </c>
      <c r="J105" s="45">
        <f>IF('Données brutes'!P94="Oui",2,IF('Données brutes'!P94="Non",0,"*"))</f>
        <v>0</v>
      </c>
      <c r="K105" s="35">
        <f>'Calcul '!W104</f>
        <v>6</v>
      </c>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row>
    <row r="106" spans="1:104" s="2" customFormat="1" ht="39.75" customHeight="1" x14ac:dyDescent="0.2">
      <c r="A106" s="3"/>
      <c r="B106" s="47" t="str">
        <f>'Données brutes'!B95</f>
        <v>MEDVU</v>
      </c>
      <c r="C106" s="48" t="str">
        <f>IF('Données brutes'!AI95=0,"*",'Données brutes'!AI95)</f>
        <v>https://medvu.fr         https://pro.medvu.fr</v>
      </c>
      <c r="D106" s="29" t="str">
        <f>'Données brutes'!E95</f>
        <v>France entière</v>
      </c>
      <c r="E106" s="45">
        <f>IF('Données brutes'!F95="Oui",2,IF('Données brutes'!F95="Non",0,"*"))</f>
        <v>2</v>
      </c>
      <c r="F106" s="45">
        <f>IF('Données brutes'!H95="Oui",2,IF('Données brutes'!H95="Non",0,"*"))</f>
        <v>2</v>
      </c>
      <c r="G106" s="45">
        <f>IF('Données brutes'!J95="Oui",2,IF('Données brutes'!J95="Non",0,"*"))</f>
        <v>2</v>
      </c>
      <c r="H106" s="45">
        <f>IF('Données brutes'!L95="Oui",2,IF('Données brutes'!L95="Non",0,"*"))</f>
        <v>2</v>
      </c>
      <c r="I106" s="45">
        <f>IF('Données brutes'!N95="Oui",2,IF('Données brutes'!N95="Non",0,"*"))</f>
        <v>2</v>
      </c>
      <c r="J106" s="45">
        <f>IF('Données brutes'!P95="Oui",2,IF('Données brutes'!P95="Non",0,"*"))</f>
        <v>0</v>
      </c>
      <c r="K106" s="35">
        <f>'Calcul '!W105</f>
        <v>10</v>
      </c>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row>
    <row r="107" spans="1:104" s="2" customFormat="1" ht="39.75" hidden="1" customHeight="1" x14ac:dyDescent="0.2">
      <c r="A107" s="3"/>
      <c r="B107" s="47" t="e">
        <f>'Données brutes'!#REF!</f>
        <v>#REF!</v>
      </c>
      <c r="C107" s="48" t="e">
        <f>IF('Données brutes'!#REF!=0,"*",'Données brutes'!#REF!)</f>
        <v>#REF!</v>
      </c>
      <c r="D107" s="29" t="e">
        <f>'Données brutes'!#REF!</f>
        <v>#REF!</v>
      </c>
      <c r="E107" s="45" t="e">
        <f>IF('Données brutes'!#REF!="Oui",2,IF('Données brutes'!#REF!="Non",0,"*"))</f>
        <v>#REF!</v>
      </c>
      <c r="F107" s="45" t="e">
        <f>IF('Données brutes'!#REF!="Oui",2,IF('Données brutes'!#REF!="Non",0,"*"))</f>
        <v>#REF!</v>
      </c>
      <c r="G107" s="45" t="e">
        <f>IF('Données brutes'!#REF!="Oui",2,IF('Données brutes'!#REF!="Non",0,"*"))</f>
        <v>#REF!</v>
      </c>
      <c r="H107" s="45" t="e">
        <f>IF('Données brutes'!#REF!="Oui",2,IF('Données brutes'!#REF!="Non",0,"*"))</f>
        <v>#REF!</v>
      </c>
      <c r="I107" s="45" t="e">
        <f>IF('Données brutes'!#REF!="Oui",2,IF('Données brutes'!#REF!="Non",0,"*"))</f>
        <v>#REF!</v>
      </c>
      <c r="J107" s="45" t="e">
        <f>IF('Données brutes'!#REF!="Oui",2,IF('Données brutes'!#REF!="Non",0,"*"))</f>
        <v>#REF!</v>
      </c>
      <c r="K107" s="35" t="e">
        <f>'Calcul '!W106</f>
        <v>#REF!</v>
      </c>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row>
    <row r="108" spans="1:104" s="2" customFormat="1" ht="39.75" customHeight="1" x14ac:dyDescent="0.2">
      <c r="A108" s="3"/>
      <c r="B108" s="47" t="str">
        <f>'Données brutes'!B96</f>
        <v>MesDocteurs</v>
      </c>
      <c r="C108" s="48" t="str">
        <f>IF('Données brutes'!AI96=0,"*",'Données brutes'!AI96)</f>
        <v>mesdocteurs.com ; contact@mesdocteurs.com</v>
      </c>
      <c r="D108" s="29" t="str">
        <f>'Données brutes'!E96</f>
        <v>France entière</v>
      </c>
      <c r="E108" s="45">
        <f>IF('Données brutes'!F96="Oui",2,IF('Données brutes'!F96="Non",0,"*"))</f>
        <v>2</v>
      </c>
      <c r="F108" s="45">
        <f>IF('Données brutes'!H96="Oui",2,IF('Données brutes'!H96="Non",0,"*"))</f>
        <v>2</v>
      </c>
      <c r="G108" s="45">
        <f>IF('Données brutes'!J96="Oui",2,IF('Données brutes'!J96="Non",0,"*"))</f>
        <v>2</v>
      </c>
      <c r="H108" s="45">
        <f>IF('Données brutes'!L96="Oui",2,IF('Données brutes'!L96="Non",0,"*"))</f>
        <v>0</v>
      </c>
      <c r="I108" s="45">
        <f>IF('Données brutes'!N96="Oui",2,IF('Données brutes'!N96="Non",0,"*"))</f>
        <v>2</v>
      </c>
      <c r="J108" s="45">
        <f>IF('Données brutes'!P96="Oui",2,IF('Données brutes'!P96="Non",0,"*"))</f>
        <v>2</v>
      </c>
      <c r="K108" s="35">
        <f>'Calcul '!W107</f>
        <v>10</v>
      </c>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row>
    <row r="109" spans="1:104" s="2" customFormat="1" ht="39.75" customHeight="1" x14ac:dyDescent="0.2">
      <c r="A109" s="3"/>
      <c r="B109" s="47" t="str">
        <f>'Données brutes'!B97</f>
        <v>MHLINK (Télésuivi, Télésurveillance, Téléconsultation, Alertes) et MHCARE (Téléconsultation, HAD,Dossier Patient Médical et Soins, Gestion Alertes)</v>
      </c>
      <c r="C109" s="48" t="str">
        <f>IF('Données brutes'!AI97=0,"*",'Données brutes'!AI97)</f>
        <v>https://www.mhcomm.fr/</v>
      </c>
      <c r="D109" s="29" t="str">
        <f>'Données brutes'!E97</f>
        <v>Auvergne-Rhône-Alpes ; Bouches du Rhône ; Grand Est ; Hauts-de-France ; Ile-de-France ; Nouvelle-Aquitaine ; Occitanie ; Provence-Alpes-Côte d'Azur ; Guadeloupe ; La Réunion</v>
      </c>
      <c r="E109" s="45">
        <f>IF('Données brutes'!F97="Oui",2,IF('Données brutes'!F97="Non",0,"*"))</f>
        <v>2</v>
      </c>
      <c r="F109" s="45">
        <f>IF('Données brutes'!H97="Oui",2,IF('Données brutes'!H97="Non",0,"*"))</f>
        <v>2</v>
      </c>
      <c r="G109" s="45">
        <f>IF('Données brutes'!J97="Oui",2,IF('Données brutes'!J97="Non",0,"*"))</f>
        <v>2</v>
      </c>
      <c r="H109" s="45">
        <f>IF('Données brutes'!L97="Oui",2,IF('Données brutes'!L97="Non",0,"*"))</f>
        <v>2</v>
      </c>
      <c r="I109" s="45">
        <f>IF('Données brutes'!N97="Oui",2,IF('Données brutes'!N97="Non",0,"*"))</f>
        <v>0</v>
      </c>
      <c r="J109" s="45">
        <f>IF('Données brutes'!P97="Oui",2,IF('Données brutes'!P97="Non",0,"*"))</f>
        <v>0</v>
      </c>
      <c r="K109" s="35">
        <f>'Calcul '!W108</f>
        <v>10</v>
      </c>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row>
    <row r="110" spans="1:104" s="2" customFormat="1" ht="39.75" customHeight="1" x14ac:dyDescent="0.2">
      <c r="A110" s="3"/>
      <c r="B110" s="47" t="str">
        <f>'Données brutes'!B98</f>
        <v>MIA Confort</v>
      </c>
      <c r="C110" s="48" t="str">
        <f>IF('Données brutes'!AI98=0,"*",'Données brutes'!AI98)</f>
        <v>www.sante-net.fr</v>
      </c>
      <c r="D110" s="29" t="str">
        <f>'Données brutes'!E98</f>
        <v>France entière</v>
      </c>
      <c r="E110" s="45">
        <f>IF('Données brutes'!F98="Oui",2,IF('Données brutes'!F98="Non",0,"*"))</f>
        <v>0</v>
      </c>
      <c r="F110" s="45">
        <f>IF('Données brutes'!H98="Oui",2,IF('Données brutes'!H98="Non",0,"*"))</f>
        <v>0</v>
      </c>
      <c r="G110" s="45">
        <f>IF('Données brutes'!J98="Oui",2,IF('Données brutes'!J98="Non",0,"*"))</f>
        <v>2</v>
      </c>
      <c r="H110" s="45">
        <f>IF('Données brutes'!L98="Oui",2,IF('Données brutes'!L98="Non",0,"*"))</f>
        <v>0</v>
      </c>
      <c r="I110" s="45">
        <f>IF('Données brutes'!N98="Oui",2,IF('Données brutes'!N98="Non",0,"*"))</f>
        <v>0</v>
      </c>
      <c r="J110" s="45">
        <f>IF('Données brutes'!P98="Oui",2,IF('Données brutes'!P98="Non",0,"*"))</f>
        <v>0</v>
      </c>
      <c r="K110" s="35">
        <f>'Calcul '!W109</f>
        <v>3</v>
      </c>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row>
    <row r="111" spans="1:104" s="2" customFormat="1" ht="18.75" x14ac:dyDescent="0.2">
      <c r="A111" s="3"/>
      <c r="B111" s="47" t="str">
        <f>'Données brutes'!B99</f>
        <v>MICHEL EMELIANOFF</v>
      </c>
      <c r="C111" s="48" t="str">
        <f>IF('Données brutes'!AI99=0,"*",'Données brutes'!AI99)</f>
        <v>www.bewell-connect.com</v>
      </c>
      <c r="D111" s="29" t="str">
        <f>'Données brutes'!E99</f>
        <v>France entière</v>
      </c>
      <c r="E111" s="45">
        <f>IF('Données brutes'!F99="Oui",2,IF('Données brutes'!F99="Non",0,"*"))</f>
        <v>2</v>
      </c>
      <c r="F111" s="45">
        <f>IF('Données brutes'!H99="Oui",2,IF('Données brutes'!H99="Non",0,"*"))</f>
        <v>2</v>
      </c>
      <c r="G111" s="45">
        <f>IF('Données brutes'!J99="Oui",2,IF('Données brutes'!J99="Non",0,"*"))</f>
        <v>2</v>
      </c>
      <c r="H111" s="45">
        <f>IF('Données brutes'!L99="Oui",2,IF('Données brutes'!L99="Non",0,"*"))</f>
        <v>0</v>
      </c>
      <c r="I111" s="45">
        <f>IF('Données brutes'!N99="Oui",2,IF('Données brutes'!N99="Non",0,"*"))</f>
        <v>2</v>
      </c>
      <c r="J111" s="45">
        <f>IF('Données brutes'!P99="Oui",2,IF('Données brutes'!P99="Non",0,"*"))</f>
        <v>0</v>
      </c>
      <c r="K111" s="35">
        <f>'Calcul '!W110</f>
        <v>9.5</v>
      </c>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row>
    <row r="112" spans="1:104" s="2" customFormat="1" ht="18.75" x14ac:dyDescent="0.2">
      <c r="A112" s="3"/>
      <c r="B112" s="47" t="str">
        <f>'Données brutes'!B100</f>
        <v>MONALI</v>
      </c>
      <c r="C112" s="48" t="str">
        <f>IF('Données brutes'!AI100=0,"*",'Données brutes'!AI100)</f>
        <v>coordination@monali.fr</v>
      </c>
      <c r="D112" s="29" t="str">
        <f>'Données brutes'!E100</f>
        <v>France entière</v>
      </c>
      <c r="E112" s="45">
        <f>IF('Données brutes'!F100="Oui",2,IF('Données brutes'!F100="Non",0,"*"))</f>
        <v>2</v>
      </c>
      <c r="F112" s="45">
        <f>IF('Données brutes'!H100="Oui",2,IF('Données brutes'!H100="Non",0,"*"))</f>
        <v>2</v>
      </c>
      <c r="G112" s="45" t="str">
        <f>IF('Données brutes'!J100="Oui",2,IF('Données brutes'!J100="Non",0,"*"))</f>
        <v>*</v>
      </c>
      <c r="H112" s="45">
        <f>IF('Données brutes'!L100="Oui",2,IF('Données brutes'!L100="Non",0,"*"))</f>
        <v>0</v>
      </c>
      <c r="I112" s="45">
        <f>IF('Données brutes'!N100="Oui",2,IF('Données brutes'!N100="Non",0,"*"))</f>
        <v>0</v>
      </c>
      <c r="J112" s="45">
        <f>IF('Données brutes'!P100="Oui",2,IF('Données brutes'!P100="Non",0,"*"))</f>
        <v>0</v>
      </c>
      <c r="K112" s="35">
        <f>'Calcul '!W111</f>
        <v>10</v>
      </c>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row>
    <row r="113" spans="1:104" s="2" customFormat="1" ht="18.75" x14ac:dyDescent="0.2">
      <c r="A113" s="3"/>
      <c r="B113" s="47" t="str">
        <f>'Données brutes'!B101</f>
        <v>MonMedecin.org</v>
      </c>
      <c r="C113" s="48" t="str">
        <f>IF('Données brutes'!AI101=0,"*",'Données brutes'!AI101)</f>
        <v>contact@avis2sante.fr</v>
      </c>
      <c r="D113" s="29" t="str">
        <f>'Données brutes'!E101</f>
        <v>Nouvelle Aquitaine</v>
      </c>
      <c r="E113" s="45">
        <f>IF('Données brutes'!F101="Oui",2,IF('Données brutes'!F101="Non",0,"*"))</f>
        <v>2</v>
      </c>
      <c r="F113" s="45">
        <f>IF('Données brutes'!H101="Oui",2,IF('Données brutes'!H101="Non",0,"*"))</f>
        <v>2</v>
      </c>
      <c r="G113" s="45">
        <f>IF('Données brutes'!J101="Oui",2,IF('Données brutes'!J101="Non",0,"*"))</f>
        <v>2</v>
      </c>
      <c r="H113" s="45">
        <f>IF('Données brutes'!L101="Oui",2,IF('Données brutes'!L101="Non",0,"*"))</f>
        <v>2</v>
      </c>
      <c r="I113" s="45">
        <f>IF('Données brutes'!N101="Oui",2,IF('Données brutes'!N101="Non",0,"*"))</f>
        <v>2</v>
      </c>
      <c r="J113" s="45">
        <f>IF('Données brutes'!P101="Oui",2,IF('Données brutes'!P101="Non",0,"*"))</f>
        <v>0</v>
      </c>
      <c r="K113" s="35">
        <f>'Calcul '!W112</f>
        <v>10</v>
      </c>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row>
    <row r="114" spans="1:104" s="2" customFormat="1" ht="18.75" x14ac:dyDescent="0.2">
      <c r="A114" s="3"/>
      <c r="B114" s="47" t="str">
        <f>'Données brutes'!B102</f>
        <v>My Res’O Téléconsult’</v>
      </c>
      <c r="C114" s="48" t="str">
        <f>IF('Données brutes'!AI102=0,"*",'Données brutes'!AI102)</f>
        <v>https://www.e-ophtalmo.com/</v>
      </c>
      <c r="D114" s="29" t="str">
        <f>'Données brutes'!E102</f>
        <v>France entière</v>
      </c>
      <c r="E114" s="45">
        <f>IF('Données brutes'!F102="Oui",2,IF('Données brutes'!F102="Non",0,"*"))</f>
        <v>2</v>
      </c>
      <c r="F114" s="45">
        <f>IF('Données brutes'!H102="Oui",2,IF('Données brutes'!H102="Non",0,"*"))</f>
        <v>2</v>
      </c>
      <c r="G114" s="45">
        <f>IF('Données brutes'!J102="Oui",2,IF('Données brutes'!J102="Non",0,"*"))</f>
        <v>2</v>
      </c>
      <c r="H114" s="45">
        <f>IF('Données brutes'!L102="Oui",2,IF('Données brutes'!L102="Non",0,"*"))</f>
        <v>2</v>
      </c>
      <c r="I114" s="45">
        <f>IF('Données brutes'!N102="Oui",2,IF('Données brutes'!N102="Non",0,"*"))</f>
        <v>2</v>
      </c>
      <c r="J114" s="45">
        <f>IF('Données brutes'!P102="Oui",2,IF('Données brutes'!P102="Non",0,"*"))</f>
        <v>2</v>
      </c>
      <c r="K114" s="35">
        <f>'Calcul '!W113</f>
        <v>9</v>
      </c>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row>
    <row r="115" spans="1:104" s="2" customFormat="1" ht="18.75" x14ac:dyDescent="0.2">
      <c r="A115" s="3"/>
      <c r="B115" s="47" t="str">
        <f>'Données brutes'!B103</f>
        <v>myDiabby Healthcare</v>
      </c>
      <c r="C115" s="48" t="str">
        <f>IF('Données brutes'!AI103=0,"*",'Données brutes'!AI103)</f>
        <v>hello@mydiabby.com</v>
      </c>
      <c r="D115" s="29" t="str">
        <f>'Données brutes'!E103</f>
        <v>France entière</v>
      </c>
      <c r="E115" s="45">
        <f>IF('Données brutes'!F103="Oui",2,IF('Données brutes'!F103="Non",0,"*"))</f>
        <v>2</v>
      </c>
      <c r="F115" s="45">
        <f>IF('Données brutes'!H103="Oui",2,IF('Données brutes'!H103="Non",0,"*"))</f>
        <v>2</v>
      </c>
      <c r="G115" s="45">
        <f>IF('Données brutes'!J103="Oui",2,IF('Données brutes'!J103="Non",0,"*"))</f>
        <v>2</v>
      </c>
      <c r="H115" s="45">
        <f>IF('Données brutes'!L103="Oui",2,IF('Données brutes'!L103="Non",0,"*"))</f>
        <v>0</v>
      </c>
      <c r="I115" s="45">
        <f>IF('Données brutes'!N103="Oui",2,IF('Données brutes'!N103="Non",0,"*"))</f>
        <v>0</v>
      </c>
      <c r="J115" s="45">
        <f>IF('Données brutes'!P103="Oui",2,IF('Données brutes'!P103="Non",0,"*"))</f>
        <v>0</v>
      </c>
      <c r="K115" s="35">
        <f>'Calcul '!W114</f>
        <v>10</v>
      </c>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row>
    <row r="116" spans="1:104" s="2" customFormat="1" ht="18.75" x14ac:dyDescent="0.2">
      <c r="A116" s="3"/>
      <c r="B116" s="47" t="str">
        <f>'Données brutes'!B104</f>
        <v>NephroWise</v>
      </c>
      <c r="C116" s="48" t="str">
        <f>IF('Données brutes'!AI104=0,"*",'Données brutes'!AI104)</f>
        <v>contact@semeia.io</v>
      </c>
      <c r="D116" s="29" t="str">
        <f>'Données brutes'!E104</f>
        <v>France entière</v>
      </c>
      <c r="E116" s="45">
        <f>IF('Données brutes'!F104="Oui",2,IF('Données brutes'!F104="Non",0,"*"))</f>
        <v>2</v>
      </c>
      <c r="F116" s="45">
        <f>IF('Données brutes'!H104="Oui",2,IF('Données brutes'!H104="Non",0,"*"))</f>
        <v>2</v>
      </c>
      <c r="G116" s="45">
        <f>IF('Données brutes'!J104="Oui",2,IF('Données brutes'!J104="Non",0,"*"))</f>
        <v>2</v>
      </c>
      <c r="H116" s="45">
        <f>IF('Données brutes'!L104="Oui",2,IF('Données brutes'!L104="Non",0,"*"))</f>
        <v>0</v>
      </c>
      <c r="I116" s="45">
        <f>IF('Données brutes'!N104="Oui",2,IF('Données brutes'!N104="Non",0,"*"))</f>
        <v>0</v>
      </c>
      <c r="J116" s="45">
        <f>IF('Données brutes'!P104="Oui",2,IF('Données brutes'!P104="Non",0,"*"))</f>
        <v>0</v>
      </c>
      <c r="K116" s="35">
        <f>'Calcul '!W115</f>
        <v>10</v>
      </c>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row>
    <row r="117" spans="1:104" s="2" customFormat="1" ht="56.25" x14ac:dyDescent="0.2">
      <c r="A117" s="3"/>
      <c r="B117" s="47" t="str">
        <f>'Données brutes'!B105</f>
        <v>NEXUS platform - eConsult et eConsult Covid-19</v>
      </c>
      <c r="C117" s="48" t="str">
        <f>IF('Données brutes'!AI105=0,"*",'Données brutes'!AI105)</f>
        <v>https://www.acetiam.eu/fr</v>
      </c>
      <c r="D117" s="29" t="str">
        <f>'Données brutes'!E105</f>
        <v>France métropolitaine</v>
      </c>
      <c r="E117" s="45">
        <f>IF('Données brutes'!F105="Oui",2,IF('Données brutes'!F105="Non",0,"*"))</f>
        <v>2</v>
      </c>
      <c r="F117" s="45" t="str">
        <f>IF('Données brutes'!H105="Oui",2,IF('Données brutes'!H105="Non",0,"*"))</f>
        <v>*</v>
      </c>
      <c r="G117" s="45">
        <f>IF('Données brutes'!J105="Oui",2,IF('Données brutes'!J105="Non",0,"*"))</f>
        <v>2</v>
      </c>
      <c r="H117" s="45">
        <f>IF('Données brutes'!L105="Oui",2,IF('Données brutes'!L105="Non",0,"*"))</f>
        <v>2</v>
      </c>
      <c r="I117" s="45">
        <f>IF('Données brutes'!N105="Oui",2,IF('Données brutes'!N105="Non",0,"*"))</f>
        <v>0</v>
      </c>
      <c r="J117" s="45">
        <f>IF('Données brutes'!P105="Oui",2,IF('Données brutes'!P105="Non",0,"*"))</f>
        <v>0</v>
      </c>
      <c r="K117" s="35">
        <f>'Calcul '!W116</f>
        <v>9</v>
      </c>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row>
    <row r="118" spans="1:104" s="2" customFormat="1" ht="38.25" x14ac:dyDescent="0.2">
      <c r="A118" s="3"/>
      <c r="B118" s="47" t="str">
        <f>'Données brutes'!B106</f>
        <v>NEXUS platform - Télémédecine en EHPAD</v>
      </c>
      <c r="C118" s="48" t="str">
        <f>IF('Données brutes'!AI106=0,"*",'Données brutes'!AI106)</f>
        <v>https://www.acetiam.eu/fr/</v>
      </c>
      <c r="D118" s="29" t="str">
        <f>'Données brutes'!E106</f>
        <v>Nouvelle Aquitaine Ile-de-France Nord-Pas-de-Calais</v>
      </c>
      <c r="E118" s="45">
        <f>IF('Données brutes'!F106="Oui",2,IF('Données brutes'!F106="Non",0,"*"))</f>
        <v>2</v>
      </c>
      <c r="F118" s="45">
        <f>IF('Données brutes'!H106="Oui",2,IF('Données brutes'!H106="Non",0,"*"))</f>
        <v>2</v>
      </c>
      <c r="G118" s="45">
        <f>IF('Données brutes'!J106="Oui",2,IF('Données brutes'!J106="Non",0,"*"))</f>
        <v>2</v>
      </c>
      <c r="H118" s="45">
        <f>IF('Données brutes'!L106="Oui",2,IF('Données brutes'!L106="Non",0,"*"))</f>
        <v>0</v>
      </c>
      <c r="I118" s="45">
        <f>IF('Données brutes'!N106="Oui",2,IF('Données brutes'!N106="Non",0,"*"))</f>
        <v>0</v>
      </c>
      <c r="J118" s="45">
        <f>IF('Données brutes'!P106="Oui",2,IF('Données brutes'!P106="Non",0,"*"))</f>
        <v>0</v>
      </c>
      <c r="K118" s="35">
        <f>'Calcul '!W117</f>
        <v>9</v>
      </c>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row>
    <row r="119" spans="1:104" s="2" customFormat="1" ht="30" x14ac:dyDescent="0.2">
      <c r="A119" s="3"/>
      <c r="B119" s="47" t="str">
        <f>'Données brutes'!B107</f>
        <v>NOMADEEC</v>
      </c>
      <c r="C119" s="48" t="str">
        <f>IF('Données brutes'!AI107=0,"*",'Données brutes'!AI107)</f>
        <v>www.nomadeec.com / contact@nomadeec.com / +33 (0)5 56 94 83 56</v>
      </c>
      <c r="D119" s="29" t="str">
        <f>'Données brutes'!E107</f>
        <v>France entière</v>
      </c>
      <c r="E119" s="45">
        <f>IF('Données brutes'!F107="Oui",2,IF('Données brutes'!F107="Non",0,"*"))</f>
        <v>2</v>
      </c>
      <c r="F119" s="45">
        <f>IF('Données brutes'!H107="Oui",2,IF('Données brutes'!H107="Non",0,"*"))</f>
        <v>2</v>
      </c>
      <c r="G119" s="45">
        <f>IF('Données brutes'!J107="Oui",2,IF('Données brutes'!J107="Non",0,"*"))</f>
        <v>2</v>
      </c>
      <c r="H119" s="45">
        <f>IF('Données brutes'!L107="Oui",2,IF('Données brutes'!L107="Non",0,"*"))</f>
        <v>2</v>
      </c>
      <c r="I119" s="45">
        <f>IF('Données brutes'!N107="Oui",2,IF('Données brutes'!N107="Non",0,"*"))</f>
        <v>0</v>
      </c>
      <c r="J119" s="45">
        <f>IF('Données brutes'!P107="Oui",2,IF('Données brutes'!P107="Non",0,"*"))</f>
        <v>0</v>
      </c>
      <c r="K119" s="35">
        <f>'Calcul '!W118</f>
        <v>10</v>
      </c>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row>
    <row r="120" spans="1:104" s="2" customFormat="1" ht="37.5" x14ac:dyDescent="0.2">
      <c r="A120" s="3"/>
      <c r="B120" s="47" t="str">
        <f>'Données brutes'!B108</f>
        <v>Odys web (solution Covalia de Maincare)</v>
      </c>
      <c r="C120" s="48" t="str">
        <f>IF('Données brutes'!AI108=0,"*",'Données brutes'!AI108)</f>
        <v>crise@pulsy.fr</v>
      </c>
      <c r="D120" s="29" t="str">
        <f>'Données brutes'!E108</f>
        <v>Grand Est</v>
      </c>
      <c r="E120" s="45">
        <f>IF('Données brutes'!F108="Oui",2,IF('Données brutes'!F108="Non",0,"*"))</f>
        <v>2</v>
      </c>
      <c r="F120" s="45">
        <f>IF('Données brutes'!H108="Oui",2,IF('Données brutes'!H108="Non",0,"*"))</f>
        <v>2</v>
      </c>
      <c r="G120" s="45">
        <f>IF('Données brutes'!J108="Oui",2,IF('Données brutes'!J108="Non",0,"*"))</f>
        <v>2</v>
      </c>
      <c r="H120" s="45">
        <f>IF('Données brutes'!L108="Oui",2,IF('Données brutes'!L108="Non",0,"*"))</f>
        <v>2</v>
      </c>
      <c r="I120" s="45">
        <f>IF('Données brutes'!N108="Oui",2,IF('Données brutes'!N108="Non",0,"*"))</f>
        <v>0</v>
      </c>
      <c r="J120" s="45">
        <f>IF('Données brutes'!P108="Oui",2,IF('Données brutes'!P108="Non",0,"*"))</f>
        <v>0</v>
      </c>
      <c r="K120" s="35">
        <f>'Calcul '!W119</f>
        <v>9</v>
      </c>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row>
    <row r="121" spans="1:104" s="2" customFormat="1" ht="30" x14ac:dyDescent="0.2">
      <c r="A121" s="3"/>
      <c r="B121" s="47" t="str">
        <f>'Données brutes'!B109</f>
        <v>Office 365 Teams</v>
      </c>
      <c r="C121" s="48" t="str">
        <f>IF('Données brutes'!AI109=0,"*",'Données brutes'!AI109)</f>
        <v xml:space="preserve">https://products.office.com/fr/microsoft-teams/group-chat-software?market=ma </v>
      </c>
      <c r="D121" s="29" t="str">
        <f>'Données brutes'!E109</f>
        <v>France entière</v>
      </c>
      <c r="E121" s="45">
        <f>IF('Données brutes'!F109="Oui",2,IF('Données brutes'!F109="Non",0,"*"))</f>
        <v>2</v>
      </c>
      <c r="F121" s="45">
        <f>IF('Données brutes'!H109="Oui",2,IF('Données brutes'!H109="Non",0,"*"))</f>
        <v>2</v>
      </c>
      <c r="G121" s="45">
        <f>IF('Données brutes'!J109="Oui",2,IF('Données brutes'!J109="Non",0,"*"))</f>
        <v>0</v>
      </c>
      <c r="H121" s="45">
        <f>IF('Données brutes'!L109="Oui",2,IF('Données brutes'!L109="Non",0,"*"))</f>
        <v>0</v>
      </c>
      <c r="I121" s="45">
        <f>IF('Données brutes'!N109="Oui",2,IF('Données brutes'!N109="Non",0,"*"))</f>
        <v>0</v>
      </c>
      <c r="J121" s="45">
        <f>IF('Données brutes'!P109="Oui",2,IF('Données brutes'!P109="Non",0,"*"))</f>
        <v>0</v>
      </c>
      <c r="K121" s="35">
        <f>'Calcul '!W120</f>
        <v>6.4999999999999991</v>
      </c>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row>
    <row r="122" spans="1:104" s="2" customFormat="1" ht="18.75" x14ac:dyDescent="0.2">
      <c r="A122" s="3"/>
      <c r="B122" s="47" t="str">
        <f>'Données brutes'!B110</f>
        <v>Olvid</v>
      </c>
      <c r="C122" s="48" t="str">
        <f>IF('Données brutes'!AI110=0,"*",'Données brutes'!AI110)</f>
        <v>https://www.olvid.io/fr/</v>
      </c>
      <c r="D122" s="29" t="str">
        <f>'Données brutes'!E110</f>
        <v>France entière</v>
      </c>
      <c r="E122" s="45">
        <f>IF('Données brutes'!F110="Oui",2,IF('Données brutes'!F110="Non",0,"*"))</f>
        <v>0</v>
      </c>
      <c r="F122" s="45">
        <f>IF('Données brutes'!H110="Oui",2,IF('Données brutes'!H110="Non",0,"*"))</f>
        <v>2</v>
      </c>
      <c r="G122" s="45">
        <f>IF('Données brutes'!J110="Oui",2,IF('Données brutes'!J110="Non",0,"*"))</f>
        <v>2</v>
      </c>
      <c r="H122" s="45">
        <f>IF('Données brutes'!L110="Oui",2,IF('Données brutes'!L110="Non",0,"*"))</f>
        <v>0</v>
      </c>
      <c r="I122" s="45">
        <f>IF('Données brutes'!N110="Oui",2,IF('Données brutes'!N110="Non",0,"*"))</f>
        <v>0</v>
      </c>
      <c r="J122" s="45">
        <f>IF('Données brutes'!P110="Oui",2,IF('Données brutes'!P110="Non",0,"*"))</f>
        <v>0</v>
      </c>
      <c r="K122" s="35">
        <f>'Calcul '!W121</f>
        <v>4</v>
      </c>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row>
    <row r="123" spans="1:104" s="2" customFormat="1" ht="18.75" hidden="1" x14ac:dyDescent="0.2">
      <c r="A123" s="3"/>
      <c r="B123" s="47" t="e">
        <f>'Données brutes'!#REF!</f>
        <v>#REF!</v>
      </c>
      <c r="C123" s="48" t="e">
        <f>IF('Données brutes'!#REF!=0,"*",'Données brutes'!#REF!)</f>
        <v>#REF!</v>
      </c>
      <c r="D123" s="29" t="e">
        <f>'Données brutes'!#REF!</f>
        <v>#REF!</v>
      </c>
      <c r="E123" s="45" t="e">
        <f>IF('Données brutes'!#REF!="Oui",2,IF('Données brutes'!#REF!="Non",0,"*"))</f>
        <v>#REF!</v>
      </c>
      <c r="F123" s="45" t="e">
        <f>IF('Données brutes'!#REF!="Oui",2,IF('Données brutes'!#REF!="Non",0,"*"))</f>
        <v>#REF!</v>
      </c>
      <c r="G123" s="45" t="e">
        <f>IF('Données brutes'!#REF!="Oui",2,IF('Données brutes'!#REF!="Non",0,"*"))</f>
        <v>#REF!</v>
      </c>
      <c r="H123" s="45" t="e">
        <f>IF('Données brutes'!#REF!="Oui",2,IF('Données brutes'!#REF!="Non",0,"*"))</f>
        <v>#REF!</v>
      </c>
      <c r="I123" s="45" t="e">
        <f>IF('Données brutes'!#REF!="Oui",2,IF('Données brutes'!#REF!="Non",0,"*"))</f>
        <v>#REF!</v>
      </c>
      <c r="J123" s="45" t="e">
        <f>IF('Données brutes'!#REF!="Oui",2,IF('Données brutes'!#REF!="Non",0,"*"))</f>
        <v>#REF!</v>
      </c>
      <c r="K123" s="35" t="e">
        <f>'Calcul '!W122</f>
        <v>#REF!</v>
      </c>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row>
    <row r="124" spans="1:104" s="2" customFormat="1" ht="18.75" x14ac:dyDescent="0.2">
      <c r="A124" s="3"/>
      <c r="B124" s="47" t="str">
        <f>'Données brutes'!B111</f>
        <v>OncoWise</v>
      </c>
      <c r="C124" s="48" t="str">
        <f>IF('Données brutes'!AI111=0,"*",'Données brutes'!AI111)</f>
        <v>contact@semeia.io</v>
      </c>
      <c r="D124" s="29" t="str">
        <f>'Données brutes'!E111</f>
        <v>France entière</v>
      </c>
      <c r="E124" s="45">
        <f>IF('Données brutes'!F111="Oui",2,IF('Données brutes'!F111="Non",0,"*"))</f>
        <v>2</v>
      </c>
      <c r="F124" s="45">
        <f>IF('Données brutes'!H111="Oui",2,IF('Données brutes'!H111="Non",0,"*"))</f>
        <v>2</v>
      </c>
      <c r="G124" s="45">
        <f>IF('Données brutes'!J111="Oui",2,IF('Données brutes'!J111="Non",0,"*"))</f>
        <v>2</v>
      </c>
      <c r="H124" s="45">
        <f>IF('Données brutes'!L111="Oui",2,IF('Données brutes'!L111="Non",0,"*"))</f>
        <v>0</v>
      </c>
      <c r="I124" s="45">
        <f>IF('Données brutes'!N111="Oui",2,IF('Données brutes'!N111="Non",0,"*"))</f>
        <v>0</v>
      </c>
      <c r="J124" s="45">
        <f>IF('Données brutes'!P111="Oui",2,IF('Données brutes'!P111="Non",0,"*"))</f>
        <v>0</v>
      </c>
      <c r="K124" s="35">
        <f>'Calcul '!W123</f>
        <v>10</v>
      </c>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row>
    <row r="125" spans="1:104" s="2" customFormat="1" ht="37.5" hidden="1" x14ac:dyDescent="0.2">
      <c r="A125" s="3"/>
      <c r="B125" s="47" t="e">
        <f>'Données brutes'!#REF!</f>
        <v>#REF!</v>
      </c>
      <c r="C125" s="48" t="e">
        <f>IF('Données brutes'!#REF!=0,"*",'Données brutes'!#REF!)</f>
        <v>#REF!</v>
      </c>
      <c r="D125" s="29" t="e">
        <f>'Données brutes'!#REF!</f>
        <v>#REF!</v>
      </c>
      <c r="E125" s="45" t="e">
        <f>IF('Données brutes'!#REF!="Oui",2,IF('Données brutes'!#REF!="Non",0,"*"))</f>
        <v>#REF!</v>
      </c>
      <c r="F125" s="45" t="e">
        <f>IF('Données brutes'!#REF!="Oui",2,IF('Données brutes'!#REF!="Non",0,"*"))</f>
        <v>#REF!</v>
      </c>
      <c r="G125" s="45" t="e">
        <f>IF('Données brutes'!#REF!="Oui",2,IF('Données brutes'!#REF!="Non",0,"*"))</f>
        <v>#REF!</v>
      </c>
      <c r="H125" s="45" t="e">
        <f>IF('Données brutes'!#REF!="Oui",2,IF('Données brutes'!#REF!="Non",0,"*"))</f>
        <v>#REF!</v>
      </c>
      <c r="I125" s="45" t="e">
        <f>IF('Données brutes'!#REF!="Oui",2,IF('Données brutes'!#REF!="Non",0,"*"))</f>
        <v>#REF!</v>
      </c>
      <c r="J125" s="45" t="e">
        <f>IF('Données brutes'!#REF!="Oui",2,IF('Données brutes'!#REF!="Non",0,"*"))</f>
        <v>#REF!</v>
      </c>
      <c r="K125" s="35" t="e">
        <f>'Calcul '!W124</f>
        <v>#REF!</v>
      </c>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row>
    <row r="126" spans="1:104" s="2" customFormat="1" ht="18.75" x14ac:dyDescent="0.2">
      <c r="A126" s="3"/>
      <c r="B126" s="47" t="str">
        <f>'Données brutes'!B112</f>
        <v>Optim’HomeCare</v>
      </c>
      <c r="C126" s="48" t="str">
        <f>IF('Données brutes'!AI112=0,"*",'Données brutes'!AI112)</f>
        <v>julie-vandenbergue@optim-care.com</v>
      </c>
      <c r="D126" s="29" t="str">
        <f>'Données brutes'!E112</f>
        <v>France entière</v>
      </c>
      <c r="E126" s="45">
        <f>IF('Données brutes'!F112="Oui",2,IF('Données brutes'!F112="Non",0,"*"))</f>
        <v>0</v>
      </c>
      <c r="F126" s="45">
        <f>IF('Données brutes'!H112="Oui",2,IF('Données brutes'!H112="Non",0,"*"))</f>
        <v>2</v>
      </c>
      <c r="G126" s="45">
        <f>IF('Données brutes'!J112="Oui",2,IF('Données brutes'!J112="Non",0,"*"))</f>
        <v>2</v>
      </c>
      <c r="H126" s="45">
        <f>IF('Données brutes'!L112="Oui",2,IF('Données brutes'!L112="Non",0,"*"))</f>
        <v>0</v>
      </c>
      <c r="I126" s="45">
        <f>IF('Données brutes'!N112="Oui",2,IF('Données brutes'!N112="Non",0,"*"))</f>
        <v>0</v>
      </c>
      <c r="J126" s="45">
        <f>IF('Données brutes'!P112="Oui",2,IF('Données brutes'!P112="Non",0,"*"))</f>
        <v>0</v>
      </c>
      <c r="K126" s="35">
        <f>'Calcul '!W125</f>
        <v>9</v>
      </c>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row>
    <row r="127" spans="1:104" s="2" customFormat="1" ht="18.75" x14ac:dyDescent="0.2">
      <c r="A127" s="3"/>
      <c r="B127" s="47" t="str">
        <f>'Données brutes'!B113</f>
        <v xml:space="preserve">Ordoclic </v>
      </c>
      <c r="C127" s="48" t="str">
        <f>IF('Données brutes'!AI113=0,"*",'Données brutes'!AI113)</f>
        <v>Ordoclic.fr</v>
      </c>
      <c r="D127" s="29" t="str">
        <f>'Données brutes'!E113</f>
        <v>France entière</v>
      </c>
      <c r="E127" s="45" t="str">
        <f>IF('Données brutes'!F113="Oui",2,IF('Données brutes'!F113="Non",0,"*"))</f>
        <v>*</v>
      </c>
      <c r="F127" s="45">
        <f>IF('Données brutes'!H113="Oui",2,IF('Données brutes'!H113="Non",0,"*"))</f>
        <v>2</v>
      </c>
      <c r="G127" s="45">
        <f>IF('Données brutes'!J113="Oui",2,IF('Données brutes'!J113="Non",0,"*"))</f>
        <v>2</v>
      </c>
      <c r="H127" s="45">
        <f>IF('Données brutes'!L113="Oui",2,IF('Données brutes'!L113="Non",0,"*"))</f>
        <v>2</v>
      </c>
      <c r="I127" s="45">
        <f>IF('Données brutes'!N113="Oui",2,IF('Données brutes'!N113="Non",0,"*"))</f>
        <v>2</v>
      </c>
      <c r="J127" s="45">
        <f>IF('Données brutes'!P113="Oui",2,IF('Données brutes'!P113="Non",0,"*"))</f>
        <v>2</v>
      </c>
      <c r="K127" s="35">
        <f>'Calcul '!W126</f>
        <v>10</v>
      </c>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row>
    <row r="128" spans="1:104" s="2" customFormat="1" ht="18.75" x14ac:dyDescent="0.2">
      <c r="A128" s="3"/>
      <c r="B128" s="47" t="str">
        <f>'Données brutes'!B114</f>
        <v>Orion Health RPM</v>
      </c>
      <c r="C128" s="48" t="str">
        <f>IF('Données brutes'!AI114=0,"*",'Données brutes'!AI114)</f>
        <v>www.orionhealth.com</v>
      </c>
      <c r="D128" s="29" t="str">
        <f>'Données brutes'!E114</f>
        <v>France entière</v>
      </c>
      <c r="E128" s="45">
        <f>IF('Données brutes'!F114="Oui",2,IF('Données brutes'!F114="Non",0,"*"))</f>
        <v>0</v>
      </c>
      <c r="F128" s="45">
        <f>IF('Données brutes'!H114="Oui",2,IF('Données brutes'!H114="Non",0,"*"))</f>
        <v>2</v>
      </c>
      <c r="G128" s="45">
        <f>IF('Données brutes'!J114="Oui",2,IF('Données brutes'!J114="Non",0,"*"))</f>
        <v>2</v>
      </c>
      <c r="H128" s="45">
        <f>IF('Données brutes'!L114="Oui",2,IF('Données brutes'!L114="Non",0,"*"))</f>
        <v>2</v>
      </c>
      <c r="I128" s="45">
        <f>IF('Données brutes'!N114="Oui",2,IF('Données brutes'!N114="Non",0,"*"))</f>
        <v>0</v>
      </c>
      <c r="J128" s="45">
        <f>IF('Données brutes'!P114="Oui",2,IF('Données brutes'!P114="Non",0,"*"))</f>
        <v>0</v>
      </c>
      <c r="K128" s="35">
        <f>'Calcul '!W127</f>
        <v>7</v>
      </c>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row>
    <row r="129" spans="1:104" s="2" customFormat="1" ht="38.25" x14ac:dyDescent="0.2">
      <c r="A129" s="3"/>
      <c r="B129" s="47" t="str">
        <f>'Données brutes'!B115</f>
        <v xml:space="preserve">Ōtzii </v>
      </c>
      <c r="C129" s="48" t="str">
        <f>IF('Données brutes'!AI115=0,"*",'Données brutes'!AI115)</f>
        <v>Doria.barchiche@otzii.com</v>
      </c>
      <c r="D129" s="29" t="str">
        <f>'Données brutes'!E115</f>
        <v>Ile-de-France ; Auvergne-Rhône-Alpes ; Pays de la Loire</v>
      </c>
      <c r="E129" s="45">
        <f>IF('Données brutes'!F115="Oui",2,IF('Données brutes'!F115="Non",0,"*"))</f>
        <v>2</v>
      </c>
      <c r="F129" s="45">
        <f>IF('Données brutes'!H115="Oui",2,IF('Données brutes'!H115="Non",0,"*"))</f>
        <v>2</v>
      </c>
      <c r="G129" s="45">
        <f>IF('Données brutes'!J115="Oui",2,IF('Données brutes'!J115="Non",0,"*"))</f>
        <v>2</v>
      </c>
      <c r="H129" s="45">
        <f>IF('Données brutes'!L115="Oui",2,IF('Données brutes'!L115="Non",0,"*"))</f>
        <v>0</v>
      </c>
      <c r="I129" s="45">
        <f>IF('Données brutes'!N115="Oui",2,IF('Données brutes'!N115="Non",0,"*"))</f>
        <v>2</v>
      </c>
      <c r="J129" s="45">
        <f>IF('Données brutes'!P115="Oui",2,IF('Données brutes'!P115="Non",0,"*"))</f>
        <v>0</v>
      </c>
      <c r="K129" s="35">
        <f>'Calcul '!W128</f>
        <v>10</v>
      </c>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row>
    <row r="130" spans="1:104" s="2" customFormat="1" ht="30" x14ac:dyDescent="0.2">
      <c r="A130" s="3"/>
      <c r="B130" s="47" t="str">
        <f>'Données brutes'!B116</f>
        <v>P-A-D et IDELAB</v>
      </c>
      <c r="C130" s="48" t="str">
        <f>IF('Données brutes'!AI116=0,"*",'Données brutes'!AI116)</f>
        <v>https://www.sil-lab-innovations.com / contact@sil-lab-innovations.com</v>
      </c>
      <c r="D130" s="29" t="str">
        <f>'Données brutes'!E116</f>
        <v>France entière</v>
      </c>
      <c r="E130" s="45">
        <f>IF('Données brutes'!F116="Oui",2,IF('Données brutes'!F116="Non",0,"*"))</f>
        <v>0</v>
      </c>
      <c r="F130" s="45">
        <f>IF('Données brutes'!H116="Oui",2,IF('Données brutes'!H116="Non",0,"*"))</f>
        <v>0</v>
      </c>
      <c r="G130" s="45">
        <f>IF('Données brutes'!J116="Oui",2,IF('Données brutes'!J116="Non",0,"*"))</f>
        <v>2</v>
      </c>
      <c r="H130" s="45">
        <f>IF('Données brutes'!L116="Oui",2,IF('Données brutes'!L116="Non",0,"*"))</f>
        <v>0</v>
      </c>
      <c r="I130" s="45">
        <f>IF('Données brutes'!N116="Oui",2,IF('Données brutes'!N116="Non",0,"*"))</f>
        <v>0</v>
      </c>
      <c r="J130" s="45">
        <f>IF('Données brutes'!P116="Oui",2,IF('Données brutes'!P116="Non",0,"*"))</f>
        <v>0</v>
      </c>
      <c r="K130" s="35">
        <f>'Calcul '!W129</f>
        <v>8</v>
      </c>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row>
    <row r="131" spans="1:104" s="2" customFormat="1" ht="18.75" x14ac:dyDescent="0.2">
      <c r="A131" s="3"/>
      <c r="B131" s="47" t="str">
        <f>'Données brutes'!B117</f>
        <v>Padoa</v>
      </c>
      <c r="C131" s="48" t="str">
        <f>IF('Données brutes'!AI117=0,"*",'Données brutes'!AI117)</f>
        <v>www.padoa.fr - contact@padoa.fr</v>
      </c>
      <c r="D131" s="29" t="str">
        <f>'Données brutes'!E117</f>
        <v>France entière</v>
      </c>
      <c r="E131" s="45">
        <f>IF('Données brutes'!F117="Oui",2,IF('Données brutes'!F117="Non",0,"*"))</f>
        <v>2</v>
      </c>
      <c r="F131" s="45">
        <f>IF('Données brutes'!H117="Oui",2,IF('Données brutes'!H117="Non",0,"*"))</f>
        <v>2</v>
      </c>
      <c r="G131" s="45">
        <f>IF('Données brutes'!J117="Oui",2,IF('Données brutes'!J117="Non",0,"*"))</f>
        <v>2</v>
      </c>
      <c r="H131" s="45">
        <f>IF('Données brutes'!L117="Oui",2,IF('Données brutes'!L117="Non",0,"*"))</f>
        <v>2</v>
      </c>
      <c r="I131" s="45">
        <f>IF('Données brutes'!N117="Oui",2,IF('Données brutes'!N117="Non",0,"*"))</f>
        <v>0</v>
      </c>
      <c r="J131" s="45">
        <f>IF('Données brutes'!P117="Oui",2,IF('Données brutes'!P117="Non",0,"*"))</f>
        <v>0</v>
      </c>
      <c r="K131" s="35">
        <f>'Calcul '!W130</f>
        <v>9</v>
      </c>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row>
    <row r="132" spans="1:104" s="2" customFormat="1" ht="18.75" x14ac:dyDescent="0.2">
      <c r="A132" s="3"/>
      <c r="B132" s="47" t="str">
        <f>'Données brutes'!B118</f>
        <v>PandaLab</v>
      </c>
      <c r="C132" s="48" t="str">
        <f>IF('Données brutes'!AI118=0,"*",'Données brutes'!AI118)</f>
        <v>contact@pandalab.fr ; 01 84 25 79 21</v>
      </c>
      <c r="D132" s="29" t="str">
        <f>'Données brutes'!E118</f>
        <v>France entière</v>
      </c>
      <c r="E132" s="45">
        <f>IF('Données brutes'!F118="Oui",2,IF('Données brutes'!F118="Non",0,"*"))</f>
        <v>2</v>
      </c>
      <c r="F132" s="45">
        <f>IF('Données brutes'!H118="Oui",2,IF('Données brutes'!H118="Non",0,"*"))</f>
        <v>2</v>
      </c>
      <c r="G132" s="45">
        <f>IF('Données brutes'!J118="Oui",2,IF('Données brutes'!J118="Non",0,"*"))</f>
        <v>2</v>
      </c>
      <c r="H132" s="45">
        <f>IF('Données brutes'!L118="Oui",2,IF('Données brutes'!L118="Non",0,"*"))</f>
        <v>0</v>
      </c>
      <c r="I132" s="45">
        <f>IF('Données brutes'!N118="Oui",2,IF('Données brutes'!N118="Non",0,"*"))</f>
        <v>0</v>
      </c>
      <c r="J132" s="45">
        <f>IF('Données brutes'!P118="Oui",2,IF('Données brutes'!P118="Non",0,"*"))</f>
        <v>0</v>
      </c>
      <c r="K132" s="35">
        <f>'Calcul '!W131</f>
        <v>9</v>
      </c>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row>
    <row r="133" spans="1:104" s="2" customFormat="1" ht="63.75" x14ac:dyDescent="0.2">
      <c r="A133" s="3"/>
      <c r="B133" s="47" t="str">
        <f>'Données brutes'!B119</f>
        <v>PARSYS Cloud</v>
      </c>
      <c r="C133" s="48" t="str">
        <f>IF('Données brutes'!AI119=0,"*",'Données brutes'!AI119)</f>
        <v>https://parsys.com</v>
      </c>
      <c r="D133" s="29" t="str">
        <f>'Données brutes'!E119</f>
        <v>Ile-de-France ; Normandie ; Nouvelle-Aquitaine ; Occitanie ; Provence-Alpes-Côte d'Azur</v>
      </c>
      <c r="E133" s="45">
        <f>IF('Données brutes'!F119="Oui",2,IF('Données brutes'!F119="Non",0,"*"))</f>
        <v>2</v>
      </c>
      <c r="F133" s="45">
        <f>IF('Données brutes'!H119="Oui",2,IF('Données brutes'!H119="Non",0,"*"))</f>
        <v>2</v>
      </c>
      <c r="G133" s="45">
        <f>IF('Données brutes'!J119="Oui",2,IF('Données brutes'!J119="Non",0,"*"))</f>
        <v>2</v>
      </c>
      <c r="H133" s="45">
        <f>IF('Données brutes'!L119="Oui",2,IF('Données brutes'!L119="Non",0,"*"))</f>
        <v>2</v>
      </c>
      <c r="I133" s="45">
        <f>IF('Données brutes'!N119="Oui",2,IF('Données brutes'!N119="Non",0,"*"))</f>
        <v>0</v>
      </c>
      <c r="J133" s="45">
        <f>IF('Données brutes'!P119="Oui",2,IF('Données brutes'!P119="Non",0,"*"))</f>
        <v>0</v>
      </c>
      <c r="K133" s="35">
        <f>'Calcul '!W132</f>
        <v>10</v>
      </c>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row>
    <row r="134" spans="1:104" s="2" customFormat="1" ht="18.75" x14ac:dyDescent="0.2">
      <c r="A134" s="3"/>
      <c r="B134" s="47" t="str">
        <f>'Données brutes'!B120</f>
        <v>Parsys Télémédecine</v>
      </c>
      <c r="C134" s="48" t="str">
        <f>IF('Données brutes'!AI120=0,"*",'Données brutes'!AI120)</f>
        <v>https://parsys.com/</v>
      </c>
      <c r="D134" s="29" t="str">
        <f>'Données brutes'!E120</f>
        <v>France entière</v>
      </c>
      <c r="E134" s="45">
        <f>IF('Données brutes'!F120="Oui",2,IF('Données brutes'!F120="Non",0,"*"))</f>
        <v>2</v>
      </c>
      <c r="F134" s="45">
        <f>IF('Données brutes'!H120="Oui",2,IF('Données brutes'!H120="Non",0,"*"))</f>
        <v>2</v>
      </c>
      <c r="G134" s="45">
        <f>IF('Données brutes'!J120="Oui",2,IF('Données brutes'!J120="Non",0,"*"))</f>
        <v>2</v>
      </c>
      <c r="H134" s="45">
        <f>IF('Données brutes'!L120="Oui",2,IF('Données brutes'!L120="Non",0,"*"))</f>
        <v>2</v>
      </c>
      <c r="I134" s="45">
        <f>IF('Données brutes'!N120="Oui",2,IF('Données brutes'!N120="Non",0,"*"))</f>
        <v>0</v>
      </c>
      <c r="J134" s="45">
        <f>IF('Données brutes'!P120="Oui",2,IF('Données brutes'!P120="Non",0,"*"))</f>
        <v>0</v>
      </c>
      <c r="K134" s="35">
        <f>'Calcul '!W133</f>
        <v>9</v>
      </c>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row>
    <row r="135" spans="1:104" s="2" customFormat="1" ht="18.75" x14ac:dyDescent="0.2">
      <c r="A135" s="3"/>
      <c r="B135" s="47" t="str">
        <f>'Données brutes'!B121</f>
        <v>PASSEPORT SANTE</v>
      </c>
      <c r="C135" s="48" t="str">
        <f>IF('Données brutes'!AI121=0,"*",'Données brutes'!AI121)</f>
        <v>tc@telemed.fr</v>
      </c>
      <c r="D135" s="29" t="str">
        <f>'Données brutes'!E121</f>
        <v>France entière</v>
      </c>
      <c r="E135" s="45">
        <f>IF('Données brutes'!F121="Oui",2,IF('Données brutes'!F121="Non",0,"*"))</f>
        <v>2</v>
      </c>
      <c r="F135" s="45">
        <f>IF('Données brutes'!H121="Oui",2,IF('Données brutes'!H121="Non",0,"*"))</f>
        <v>2</v>
      </c>
      <c r="G135" s="45">
        <f>IF('Données brutes'!J121="Oui",2,IF('Données brutes'!J121="Non",0,"*"))</f>
        <v>2</v>
      </c>
      <c r="H135" s="45">
        <f>IF('Données brutes'!L121="Oui",2,IF('Données brutes'!L121="Non",0,"*"))</f>
        <v>2</v>
      </c>
      <c r="I135" s="45">
        <f>IF('Données brutes'!N121="Oui",2,IF('Données brutes'!N121="Non",0,"*"))</f>
        <v>0</v>
      </c>
      <c r="J135" s="45">
        <f>IF('Données brutes'!P121="Oui",2,IF('Données brutes'!P121="Non",0,"*"))</f>
        <v>0</v>
      </c>
      <c r="K135" s="35">
        <f>'Calcul '!W134</f>
        <v>8.5</v>
      </c>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row>
    <row r="136" spans="1:104" s="2" customFormat="1" ht="18.75" hidden="1" x14ac:dyDescent="0.2">
      <c r="A136" s="3"/>
      <c r="B136" s="47" t="e">
        <f>'Données brutes'!#REF!</f>
        <v>#REF!</v>
      </c>
      <c r="C136" s="48" t="e">
        <f>IF('Données brutes'!#REF!=0,"*",'Données brutes'!#REF!)</f>
        <v>#REF!</v>
      </c>
      <c r="D136" s="29" t="e">
        <f>'Données brutes'!#REF!</f>
        <v>#REF!</v>
      </c>
      <c r="E136" s="45" t="e">
        <f>IF('Données brutes'!#REF!="Oui",2,IF('Données brutes'!#REF!="Non",0,"*"))</f>
        <v>#REF!</v>
      </c>
      <c r="F136" s="45" t="e">
        <f>IF('Données brutes'!#REF!="Oui",2,IF('Données brutes'!#REF!="Non",0,"*"))</f>
        <v>#REF!</v>
      </c>
      <c r="G136" s="45" t="e">
        <f>IF('Données brutes'!#REF!="Oui",2,IF('Données brutes'!#REF!="Non",0,"*"))</f>
        <v>#REF!</v>
      </c>
      <c r="H136" s="45" t="e">
        <f>IF('Données brutes'!#REF!="Oui",2,IF('Données brutes'!#REF!="Non",0,"*"))</f>
        <v>#REF!</v>
      </c>
      <c r="I136" s="45" t="e">
        <f>IF('Données brutes'!#REF!="Oui",2,IF('Données brutes'!#REF!="Non",0,"*"))</f>
        <v>#REF!</v>
      </c>
      <c r="J136" s="45" t="e">
        <f>IF('Données brutes'!#REF!="Oui",2,IF('Données brutes'!#REF!="Non",0,"*"))</f>
        <v>#REF!</v>
      </c>
      <c r="K136" s="35" t="e">
        <f>'Calcul '!W135</f>
        <v>#REF!</v>
      </c>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row>
    <row r="137" spans="1:104" s="2" customFormat="1" ht="37.5" x14ac:dyDescent="0.2">
      <c r="A137" s="3"/>
      <c r="B137" s="47" t="str">
        <f>'Données brutes'!B122</f>
        <v>Plateforme ORTIF 2 ème génération</v>
      </c>
      <c r="C137" s="48" t="str">
        <f>IF('Données brutes'!AI122=0,"*",'Données brutes'!AI122)</f>
        <v>http://www.sesan.fr/projet/ortif-plateforme-telemedecine</v>
      </c>
      <c r="D137" s="29" t="str">
        <f>'Données brutes'!E122</f>
        <v>Ile-de-France</v>
      </c>
      <c r="E137" s="45">
        <f>IF('Données brutes'!F122="Oui",2,IF('Données brutes'!F122="Non",0,"*"))</f>
        <v>2</v>
      </c>
      <c r="F137" s="45">
        <f>IF('Données brutes'!H122="Oui",2,IF('Données brutes'!H122="Non",0,"*"))</f>
        <v>2</v>
      </c>
      <c r="G137" s="45">
        <f>IF('Données brutes'!J122="Oui",2,IF('Données brutes'!J122="Non",0,"*"))</f>
        <v>2</v>
      </c>
      <c r="H137" s="45">
        <f>IF('Données brutes'!L122="Oui",2,IF('Données brutes'!L122="Non",0,"*"))</f>
        <v>2</v>
      </c>
      <c r="I137" s="45">
        <f>IF('Données brutes'!N122="Oui",2,IF('Données brutes'!N122="Non",0,"*"))</f>
        <v>0</v>
      </c>
      <c r="J137" s="45">
        <f>IF('Données brutes'!P122="Oui",2,IF('Données brutes'!P122="Non",0,"*"))</f>
        <v>0</v>
      </c>
      <c r="K137" s="35">
        <f>'Calcul '!W136</f>
        <v>10</v>
      </c>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row>
    <row r="138" spans="1:104" s="2" customFormat="1" ht="18.75" x14ac:dyDescent="0.2">
      <c r="A138" s="3"/>
      <c r="B138" s="47" t="str">
        <f>'Données brutes'!B123</f>
        <v>Prédice</v>
      </c>
      <c r="C138" s="48" t="str">
        <f>IF('Données brutes'!AI123=0,"*",'Données brutes'!AI123)</f>
        <v>predice@esante-hdf.fr et tlc.predice@esante-hdf.fr</v>
      </c>
      <c r="D138" s="29" t="str">
        <f>'Données brutes'!E123</f>
        <v>Hauts-de-France</v>
      </c>
      <c r="E138" s="45">
        <f>IF('Données brutes'!F123="Oui",2,IF('Données brutes'!F123="Non",0,"*"))</f>
        <v>2</v>
      </c>
      <c r="F138" s="45">
        <f>IF('Données brutes'!H123="Oui",2,IF('Données brutes'!H123="Non",0,"*"))</f>
        <v>2</v>
      </c>
      <c r="G138" s="45">
        <f>IF('Données brutes'!J123="Oui",2,IF('Données brutes'!J123="Non",0,"*"))</f>
        <v>2</v>
      </c>
      <c r="H138" s="45">
        <f>IF('Données brutes'!L123="Oui",2,IF('Données brutes'!L123="Non",0,"*"))</f>
        <v>2</v>
      </c>
      <c r="I138" s="45">
        <f>IF('Données brutes'!N123="Oui",2,IF('Données brutes'!N123="Non",0,"*"))</f>
        <v>2</v>
      </c>
      <c r="J138" s="45">
        <f>IF('Données brutes'!P123="Oui",2,IF('Données brutes'!P123="Non",0,"*"))</f>
        <v>0</v>
      </c>
      <c r="K138" s="35">
        <f>'Calcul '!W137</f>
        <v>10</v>
      </c>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row>
    <row r="139" spans="1:104" s="2" customFormat="1" ht="18.75" x14ac:dyDescent="0.2">
      <c r="A139" s="3"/>
      <c r="B139" s="47" t="str">
        <f>'Données brutes'!B124</f>
        <v>psylib.fr</v>
      </c>
      <c r="C139" s="48" t="str">
        <f>IF('Données brutes'!AI124=0,"*",'Données brutes'!AI124)</f>
        <v>joel.gailledreau@psylib.fr</v>
      </c>
      <c r="D139" s="29" t="str">
        <f>'Données brutes'!E124</f>
        <v>France entière</v>
      </c>
      <c r="E139" s="45">
        <f>IF('Données brutes'!F124="Oui",2,IF('Données brutes'!F124="Non",0,"*"))</f>
        <v>2</v>
      </c>
      <c r="F139" s="45">
        <f>IF('Données brutes'!H124="Oui",2,IF('Données brutes'!H124="Non",0,"*"))</f>
        <v>2</v>
      </c>
      <c r="G139" s="45">
        <f>IF('Données brutes'!J124="Oui",2,IF('Données brutes'!J124="Non",0,"*"))</f>
        <v>2</v>
      </c>
      <c r="H139" s="45">
        <f>IF('Données brutes'!L124="Oui",2,IF('Données brutes'!L124="Non",0,"*"))</f>
        <v>2</v>
      </c>
      <c r="I139" s="45">
        <f>IF('Données brutes'!N124="Oui",2,IF('Données brutes'!N124="Non",0,"*"))</f>
        <v>2</v>
      </c>
      <c r="J139" s="45">
        <f>IF('Données brutes'!P124="Oui",2,IF('Données brutes'!P124="Non",0,"*"))</f>
        <v>0</v>
      </c>
      <c r="K139" s="35">
        <f>'Calcul '!W138</f>
        <v>9</v>
      </c>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row>
    <row r="140" spans="1:104" s="2" customFormat="1" ht="18.75" x14ac:dyDescent="0.2">
      <c r="A140" s="3"/>
      <c r="B140" s="47" t="str">
        <f>'Données brutes'!B125</f>
        <v>QARE</v>
      </c>
      <c r="C140" s="48" t="str">
        <f>IF('Données brutes'!AI125=0,"*",'Données brutes'!AI125)</f>
        <v>praticien.qare.fr/nous-rejoindre</v>
      </c>
      <c r="D140" s="29" t="str">
        <f>'Données brutes'!E125</f>
        <v>France entière</v>
      </c>
      <c r="E140" s="45">
        <f>IF('Données brutes'!F125="Oui",2,IF('Données brutes'!F125="Non",0,"*"))</f>
        <v>2</v>
      </c>
      <c r="F140" s="45">
        <f>IF('Données brutes'!H125="Oui",2,IF('Données brutes'!H125="Non",0,"*"))</f>
        <v>2</v>
      </c>
      <c r="G140" s="45">
        <f>IF('Données brutes'!J125="Oui",2,IF('Données brutes'!J125="Non",0,"*"))</f>
        <v>2</v>
      </c>
      <c r="H140" s="45">
        <f>IF('Données brutes'!L125="Oui",2,IF('Données brutes'!L125="Non",0,"*"))</f>
        <v>2</v>
      </c>
      <c r="I140" s="45">
        <f>IF('Données brutes'!N125="Oui",2,IF('Données brutes'!N125="Non",0,"*"))</f>
        <v>2</v>
      </c>
      <c r="J140" s="45">
        <f>IF('Données brutes'!P125="Oui",2,IF('Données brutes'!P125="Non",0,"*"))</f>
        <v>0</v>
      </c>
      <c r="K140" s="35">
        <f>'Calcul '!W139</f>
        <v>10</v>
      </c>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row>
    <row r="141" spans="1:104" s="2" customFormat="1" ht="18.75" x14ac:dyDescent="0.2">
      <c r="A141" s="3"/>
      <c r="B141" s="47" t="str">
        <f>'Données brutes'!B126</f>
        <v>ROFIM</v>
      </c>
      <c r="C141" s="48" t="str">
        <f>IF('Données brutes'!AI126=0,"*",'Données brutes'!AI126)</f>
        <v xml:space="preserve">www.rofim.doctor </v>
      </c>
      <c r="D141" s="29" t="str">
        <f>'Données brutes'!E126</f>
        <v>France entière</v>
      </c>
      <c r="E141" s="45">
        <f>IF('Données brutes'!F126="Oui",2,IF('Données brutes'!F126="Non",0,"*"))</f>
        <v>2</v>
      </c>
      <c r="F141" s="45">
        <f>IF('Données brutes'!H126="Oui",2,IF('Données brutes'!H126="Non",0,"*"))</f>
        <v>2</v>
      </c>
      <c r="G141" s="45">
        <f>IF('Données brutes'!J126="Oui",2,IF('Données brutes'!J126="Non",0,"*"))</f>
        <v>2</v>
      </c>
      <c r="H141" s="45">
        <f>IF('Données brutes'!L126="Oui",2,IF('Données brutes'!L126="Non",0,"*"))</f>
        <v>2</v>
      </c>
      <c r="I141" s="45">
        <f>IF('Données brutes'!N126="Oui",2,IF('Données brutes'!N126="Non",0,"*"))</f>
        <v>0</v>
      </c>
      <c r="J141" s="45">
        <f>IF('Données brutes'!P126="Oui",2,IF('Données brutes'!P126="Non",0,"*"))</f>
        <v>2</v>
      </c>
      <c r="K141" s="35">
        <f>'Calcul '!W140</f>
        <v>10</v>
      </c>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row>
    <row r="142" spans="1:104" s="2" customFormat="1" ht="18.75" x14ac:dyDescent="0.2">
      <c r="A142" s="3"/>
      <c r="B142" s="47" t="str">
        <f>'Données brutes'!B127</f>
        <v>SafeSanté</v>
      </c>
      <c r="C142" s="48" t="str">
        <f>IF('Données brutes'!AI127=0,"*",'Données brutes'!AI127)</f>
        <v>0170614885</v>
      </c>
      <c r="D142" s="29" t="str">
        <f>'Données brutes'!E127</f>
        <v>France entière</v>
      </c>
      <c r="E142" s="45">
        <f>IF('Données brutes'!F127="Oui",2,IF('Données brutes'!F127="Non",0,"*"))</f>
        <v>2</v>
      </c>
      <c r="F142" s="45">
        <f>IF('Données brutes'!H127="Oui",2,IF('Données brutes'!H127="Non",0,"*"))</f>
        <v>2</v>
      </c>
      <c r="G142" s="45">
        <f>IF('Données brutes'!J127="Oui",2,IF('Données brutes'!J127="Non",0,"*"))</f>
        <v>2</v>
      </c>
      <c r="H142" s="45">
        <f>IF('Données brutes'!L127="Oui",2,IF('Données brutes'!L127="Non",0,"*"))</f>
        <v>2</v>
      </c>
      <c r="I142" s="45">
        <f>IF('Données brutes'!N127="Oui",2,IF('Données brutes'!N127="Non",0,"*"))</f>
        <v>2</v>
      </c>
      <c r="J142" s="45">
        <f>IF('Données brutes'!P127="Oui",2,IF('Données brutes'!P127="Non",0,"*"))</f>
        <v>0</v>
      </c>
      <c r="K142" s="35">
        <f>'Calcul '!W141</f>
        <v>9.5</v>
      </c>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row>
    <row r="143" spans="1:104" s="2" customFormat="1" ht="18.75" hidden="1" x14ac:dyDescent="0.2">
      <c r="A143" s="3"/>
      <c r="B143" s="47" t="e">
        <f>'Données brutes'!#REF!</f>
        <v>#REF!</v>
      </c>
      <c r="C143" s="48" t="e">
        <f>IF('Données brutes'!#REF!=0,"*",'Données brutes'!#REF!)</f>
        <v>#REF!</v>
      </c>
      <c r="D143" s="29" t="e">
        <f>'Données brutes'!#REF!</f>
        <v>#REF!</v>
      </c>
      <c r="E143" s="45" t="e">
        <f>IF('Données brutes'!#REF!="Oui",2,IF('Données brutes'!#REF!="Non",0,"*"))</f>
        <v>#REF!</v>
      </c>
      <c r="F143" s="45" t="e">
        <f>IF('Données brutes'!#REF!="Oui",2,IF('Données brutes'!#REF!="Non",0,"*"))</f>
        <v>#REF!</v>
      </c>
      <c r="G143" s="45" t="e">
        <f>IF('Données brutes'!#REF!="Oui",2,IF('Données brutes'!#REF!="Non",0,"*"))</f>
        <v>#REF!</v>
      </c>
      <c r="H143" s="45" t="e">
        <f>IF('Données brutes'!#REF!="Oui",2,IF('Données brutes'!#REF!="Non",0,"*"))</f>
        <v>#REF!</v>
      </c>
      <c r="I143" s="45" t="e">
        <f>IF('Données brutes'!#REF!="Oui",2,IF('Données brutes'!#REF!="Non",0,"*"))</f>
        <v>#REF!</v>
      </c>
      <c r="J143" s="45" t="e">
        <f>IF('Données brutes'!#REF!="Oui",2,IF('Données brutes'!#REF!="Non",0,"*"))</f>
        <v>#REF!</v>
      </c>
      <c r="K143" s="35" t="e">
        <f>'Calcul '!W142</f>
        <v>#REF!</v>
      </c>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row>
    <row r="144" spans="1:104" s="2" customFormat="1" ht="56.25" x14ac:dyDescent="0.2">
      <c r="A144" s="3"/>
      <c r="B144" s="47" t="str">
        <f>'Données brutes'!B128</f>
        <v>Service de téléconsultation de Doctolib</v>
      </c>
      <c r="C144" s="48" t="str">
        <f>IF('Données brutes'!AI128=0,"*",'Données brutes'!AI128)</f>
        <v>https://www.doctolib.fr/video_consultation</v>
      </c>
      <c r="D144" s="29" t="str">
        <f>'Données brutes'!E128</f>
        <v>France métropolitaine</v>
      </c>
      <c r="E144" s="45">
        <f>IF('Données brutes'!F128="Oui",2,IF('Données brutes'!F128="Non",0,"*"))</f>
        <v>2</v>
      </c>
      <c r="F144" s="45">
        <f>IF('Données brutes'!H128="Oui",2,IF('Données brutes'!H128="Non",0,"*"))</f>
        <v>2</v>
      </c>
      <c r="G144" s="45">
        <f>IF('Données brutes'!J128="Oui",2,IF('Données brutes'!J128="Non",0,"*"))</f>
        <v>2</v>
      </c>
      <c r="H144" s="45">
        <f>IF('Données brutes'!L128="Oui",2,IF('Données brutes'!L128="Non",0,"*"))</f>
        <v>2</v>
      </c>
      <c r="I144" s="45">
        <f>IF('Données brutes'!N128="Oui",2,IF('Données brutes'!N128="Non",0,"*"))</f>
        <v>2</v>
      </c>
      <c r="J144" s="45">
        <f>IF('Données brutes'!P128="Oui",2,IF('Données brutes'!P128="Non",0,"*"))</f>
        <v>0</v>
      </c>
      <c r="K144" s="35">
        <f>'Calcul '!W143</f>
        <v>8</v>
      </c>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row>
    <row r="145" spans="1:104" s="2" customFormat="1" ht="56.25" x14ac:dyDescent="0.2">
      <c r="A145" s="3"/>
      <c r="B145" s="47" t="str">
        <f>'Données brutes'!B129</f>
        <v>Services de santé connectée ConsultationEasy</v>
      </c>
      <c r="C145" s="48" t="str">
        <f>IF('Données brutes'!AI129=0,"*",'Données brutes'!AI129)</f>
        <v>https://consultationeasy.com</v>
      </c>
      <c r="D145" s="29" t="str">
        <f>'Données brutes'!E129</f>
        <v>France entière</v>
      </c>
      <c r="E145" s="45">
        <f>IF('Données brutes'!F129="Oui",2,IF('Données brutes'!F129="Non",0,"*"))</f>
        <v>2</v>
      </c>
      <c r="F145" s="45">
        <f>IF('Données brutes'!H129="Oui",2,IF('Données brutes'!H129="Non",0,"*"))</f>
        <v>2</v>
      </c>
      <c r="G145" s="45">
        <f>IF('Données brutes'!J129="Oui",2,IF('Données brutes'!J129="Non",0,"*"))</f>
        <v>2</v>
      </c>
      <c r="H145" s="45">
        <f>IF('Données brutes'!L129="Oui",2,IF('Données brutes'!L129="Non",0,"*"))</f>
        <v>2</v>
      </c>
      <c r="I145" s="45">
        <f>IF('Données brutes'!N129="Oui",2,IF('Données brutes'!N129="Non",0,"*"))</f>
        <v>2</v>
      </c>
      <c r="J145" s="45">
        <f>IF('Données brutes'!P129="Oui",2,IF('Données brutes'!P129="Non",0,"*"))</f>
        <v>0</v>
      </c>
      <c r="K145" s="35">
        <f>'Calcul '!W144</f>
        <v>10</v>
      </c>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row>
    <row r="146" spans="1:104" s="2" customFormat="1" ht="18.75" hidden="1" x14ac:dyDescent="0.2">
      <c r="A146" s="3"/>
      <c r="B146" s="47" t="e">
        <f>'Données brutes'!#REF!</f>
        <v>#REF!</v>
      </c>
      <c r="C146" s="48" t="e">
        <f>IF('Données brutes'!#REF!=0,"*",'Données brutes'!#REF!)</f>
        <v>#REF!</v>
      </c>
      <c r="D146" s="29" t="e">
        <f>'Données brutes'!#REF!</f>
        <v>#REF!</v>
      </c>
      <c r="E146" s="45" t="e">
        <f>IF('Données brutes'!#REF!="Oui",2,IF('Données brutes'!#REF!="Non",0,"*"))</f>
        <v>#REF!</v>
      </c>
      <c r="F146" s="45" t="e">
        <f>IF('Données brutes'!#REF!="Oui",2,IF('Données brutes'!#REF!="Non",0,"*"))</f>
        <v>#REF!</v>
      </c>
      <c r="G146" s="45" t="e">
        <f>IF('Données brutes'!#REF!="Oui",2,IF('Données brutes'!#REF!="Non",0,"*"))</f>
        <v>#REF!</v>
      </c>
      <c r="H146" s="45" t="e">
        <f>IF('Données brutes'!#REF!="Oui",2,IF('Données brutes'!#REF!="Non",0,"*"))</f>
        <v>#REF!</v>
      </c>
      <c r="I146" s="45" t="e">
        <f>IF('Données brutes'!#REF!="Oui",2,IF('Données brutes'!#REF!="Non",0,"*"))</f>
        <v>#REF!</v>
      </c>
      <c r="J146" s="45" t="e">
        <f>IF('Données brutes'!#REF!="Oui",2,IF('Données brutes'!#REF!="Non",0,"*"))</f>
        <v>#REF!</v>
      </c>
      <c r="K146" s="35" t="e">
        <f>'Calcul '!W145</f>
        <v>#REF!</v>
      </c>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row>
    <row r="147" spans="1:104" s="2" customFormat="1" ht="18.75" hidden="1" x14ac:dyDescent="0.2">
      <c r="A147" s="3"/>
      <c r="B147" s="47" t="e">
        <f>'Données brutes'!#REF!</f>
        <v>#REF!</v>
      </c>
      <c r="C147" s="48" t="e">
        <f>IF('Données brutes'!#REF!=0,"*",'Données brutes'!#REF!)</f>
        <v>#REF!</v>
      </c>
      <c r="D147" s="29" t="e">
        <f>'Données brutes'!#REF!</f>
        <v>#REF!</v>
      </c>
      <c r="E147" s="45" t="e">
        <f>IF('Données brutes'!#REF!="Oui",2,IF('Données brutes'!#REF!="Non",0,"*"))</f>
        <v>#REF!</v>
      </c>
      <c r="F147" s="45" t="e">
        <f>IF('Données brutes'!#REF!="Oui",2,IF('Données brutes'!#REF!="Non",0,"*"))</f>
        <v>#REF!</v>
      </c>
      <c r="G147" s="45" t="e">
        <f>IF('Données brutes'!#REF!="Oui",2,IF('Données brutes'!#REF!="Non",0,"*"))</f>
        <v>#REF!</v>
      </c>
      <c r="H147" s="45" t="e">
        <f>IF('Données brutes'!#REF!="Oui",2,IF('Données brutes'!#REF!="Non",0,"*"))</f>
        <v>#REF!</v>
      </c>
      <c r="I147" s="45" t="e">
        <f>IF('Données brutes'!#REF!="Oui",2,IF('Données brutes'!#REF!="Non",0,"*"))</f>
        <v>#REF!</v>
      </c>
      <c r="J147" s="45" t="e">
        <f>IF('Données brutes'!#REF!="Oui",2,IF('Données brutes'!#REF!="Non",0,"*"))</f>
        <v>#REF!</v>
      </c>
      <c r="K147" s="35" t="e">
        <f>'Calcul '!W146</f>
        <v>#REF!</v>
      </c>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row>
    <row r="148" spans="1:104" s="2" customFormat="1" ht="18.75" x14ac:dyDescent="0.2">
      <c r="A148" s="3"/>
      <c r="B148" s="47" t="str">
        <f>'Données brutes'!B130</f>
        <v>SITM</v>
      </c>
      <c r="C148" s="48" t="str">
        <f>IF('Données brutes'!AI130=0,"*",'Données brutes'!AI130)</f>
        <v>https://www.ctm-telemedecine.fr/</v>
      </c>
      <c r="D148" s="29" t="str">
        <f>'Données brutes'!E130</f>
        <v>France entière</v>
      </c>
      <c r="E148" s="45">
        <f>IF('Données brutes'!F130="Oui",2,IF('Données brutes'!F130="Non",0,"*"))</f>
        <v>2</v>
      </c>
      <c r="F148" s="45" t="str">
        <f>IF('Données brutes'!H130="Oui",2,IF('Données brutes'!H130="Non",0,"*"))</f>
        <v>*</v>
      </c>
      <c r="G148" s="45">
        <f>IF('Données brutes'!J130="Oui",2,IF('Données brutes'!J130="Non",0,"*"))</f>
        <v>0</v>
      </c>
      <c r="H148" s="45">
        <f>IF('Données brutes'!L130="Oui",2,IF('Données brutes'!L130="Non",0,"*"))</f>
        <v>0</v>
      </c>
      <c r="I148" s="45">
        <f>IF('Données brutes'!N130="Oui",2,IF('Données brutes'!N130="Non",0,"*"))</f>
        <v>0</v>
      </c>
      <c r="J148" s="45">
        <f>IF('Données brutes'!P130="Oui",2,IF('Données brutes'!P130="Non",0,"*"))</f>
        <v>0</v>
      </c>
      <c r="K148" s="35">
        <f>'Calcul '!W147</f>
        <v>9</v>
      </c>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row>
    <row r="149" spans="1:104" s="2" customFormat="1" ht="18.75" x14ac:dyDescent="0.2">
      <c r="A149" s="3"/>
      <c r="B149" s="47" t="str">
        <f>'Données brutes'!B131</f>
        <v>SMARTMEDICASE</v>
      </c>
      <c r="C149" s="48" t="str">
        <f>IF('Données brutes'!AI131=0,"*",'Données brutes'!AI131)</f>
        <v>contact@alrena.net</v>
      </c>
      <c r="D149" s="29" t="str">
        <f>'Données brutes'!E131</f>
        <v>France entière</v>
      </c>
      <c r="E149" s="45">
        <f>IF('Données brutes'!F131="Oui",2,IF('Données brutes'!F131="Non",0,"*"))</f>
        <v>2</v>
      </c>
      <c r="F149" s="45">
        <f>IF('Données brutes'!H131="Oui",2,IF('Données brutes'!H131="Non",0,"*"))</f>
        <v>0</v>
      </c>
      <c r="G149" s="45">
        <f>IF('Données brutes'!J131="Oui",2,IF('Données brutes'!J131="Non",0,"*"))</f>
        <v>0</v>
      </c>
      <c r="H149" s="45">
        <f>IF('Données brutes'!L131="Oui",2,IF('Données brutes'!L131="Non",0,"*"))</f>
        <v>0</v>
      </c>
      <c r="I149" s="45">
        <f>IF('Données brutes'!N131="Oui",2,IF('Données brutes'!N131="Non",0,"*"))</f>
        <v>0</v>
      </c>
      <c r="J149" s="45">
        <f>IF('Données brutes'!P131="Oui",2,IF('Données brutes'!P131="Non",0,"*"))</f>
        <v>0</v>
      </c>
      <c r="K149" s="35">
        <f>'Calcul '!W148</f>
        <v>5</v>
      </c>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row>
    <row r="150" spans="1:104" s="2" customFormat="1" ht="56.25" x14ac:dyDescent="0.2">
      <c r="A150" s="3"/>
      <c r="B150" s="47" t="str">
        <f>'Données brutes'!B132</f>
        <v>Solution régionale de télémédecine / Covalia web</v>
      </c>
      <c r="C150" s="48" t="str">
        <f>IF('Données brutes'!AI132=0,"*",'Données brutes'!AI132)</f>
        <v>www.pro.esante-paysdelaloire.fr  0244761390  telemedecine@esante-paysdelaloire.fr</v>
      </c>
      <c r="D150" s="29" t="str">
        <f>'Données brutes'!E132</f>
        <v>Pays de la Loire</v>
      </c>
      <c r="E150" s="45">
        <f>IF('Données brutes'!F132="Oui",2,IF('Données brutes'!F132="Non",0,"*"))</f>
        <v>2</v>
      </c>
      <c r="F150" s="45">
        <f>IF('Données brutes'!H132="Oui",2,IF('Données brutes'!H132="Non",0,"*"))</f>
        <v>2</v>
      </c>
      <c r="G150" s="45">
        <f>IF('Données brutes'!J132="Oui",2,IF('Données brutes'!J132="Non",0,"*"))</f>
        <v>2</v>
      </c>
      <c r="H150" s="45">
        <f>IF('Données brutes'!L132="Oui",2,IF('Données brutes'!L132="Non",0,"*"))</f>
        <v>2</v>
      </c>
      <c r="I150" s="45">
        <f>IF('Données brutes'!N132="Oui",2,IF('Données brutes'!N132="Non",0,"*"))</f>
        <v>2</v>
      </c>
      <c r="J150" s="45">
        <f>IF('Données brutes'!P132="Oui",2,IF('Données brutes'!P132="Non",0,"*"))</f>
        <v>0</v>
      </c>
      <c r="K150" s="35">
        <f>'Calcul '!W149</f>
        <v>10</v>
      </c>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row>
    <row r="151" spans="1:104" s="2" customFormat="1" ht="18.75" x14ac:dyDescent="0.2">
      <c r="A151" s="3"/>
      <c r="B151" s="47" t="str">
        <f>'Données brutes'!B133</f>
        <v>Speakylink</v>
      </c>
      <c r="C151" s="48" t="str">
        <f>IF('Données brutes'!AI133=0,"*",'Données brutes'!AI133)</f>
        <v>contact@speakylink.com</v>
      </c>
      <c r="D151" s="29" t="str">
        <f>'Données brutes'!E133</f>
        <v>France entière</v>
      </c>
      <c r="E151" s="45">
        <f>IF('Données brutes'!F133="Oui",2,IF('Données brutes'!F133="Non",0,"*"))</f>
        <v>2</v>
      </c>
      <c r="F151" s="45">
        <f>IF('Données brutes'!H133="Oui",2,IF('Données brutes'!H133="Non",0,"*"))</f>
        <v>2</v>
      </c>
      <c r="G151" s="45">
        <f>IF('Données brutes'!J133="Oui",2,IF('Données brutes'!J133="Non",0,"*"))</f>
        <v>2</v>
      </c>
      <c r="H151" s="45">
        <f>IF('Données brutes'!L133="Oui",2,IF('Données brutes'!L133="Non",0,"*"))</f>
        <v>0</v>
      </c>
      <c r="I151" s="45">
        <f>IF('Données brutes'!N133="Oui",2,IF('Données brutes'!N133="Non",0,"*"))</f>
        <v>0</v>
      </c>
      <c r="J151" s="45">
        <f>IF('Données brutes'!P133="Oui",2,IF('Données brutes'!P133="Non",0,"*"))</f>
        <v>0</v>
      </c>
      <c r="K151" s="35">
        <f>'Calcul '!W150</f>
        <v>4</v>
      </c>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row>
    <row r="152" spans="1:104" s="2" customFormat="1" ht="18.75" x14ac:dyDescent="0.2">
      <c r="A152" s="3"/>
      <c r="B152" s="47" t="str">
        <f>'Données brutes'!B134</f>
        <v>Stimulab - Pulsio Santé</v>
      </c>
      <c r="C152" s="48" t="str">
        <f>IF('Données brutes'!AI134=0,"*",'Données brutes'!AI134)</f>
        <v>team@stimulab.fr 0149883588 http://www.stimulab.fr/covid-19/</v>
      </c>
      <c r="D152" s="29" t="str">
        <f>'Données brutes'!E134</f>
        <v>France entière</v>
      </c>
      <c r="E152" s="45">
        <f>IF('Données brutes'!F134="Oui",2,IF('Données brutes'!F134="Non",0,"*"))</f>
        <v>2</v>
      </c>
      <c r="F152" s="45">
        <f>IF('Données brutes'!H134="Oui",2,IF('Données brutes'!H134="Non",0,"*"))</f>
        <v>2</v>
      </c>
      <c r="G152" s="45">
        <f>IF('Données brutes'!J134="Oui",2,IF('Données brutes'!J134="Non",0,"*"))</f>
        <v>2</v>
      </c>
      <c r="H152" s="45">
        <f>IF('Données brutes'!L134="Oui",2,IF('Données brutes'!L134="Non",0,"*"))</f>
        <v>2</v>
      </c>
      <c r="I152" s="45">
        <f>IF('Données brutes'!N134="Oui",2,IF('Données brutes'!N134="Non",0,"*"))</f>
        <v>0</v>
      </c>
      <c r="J152" s="45">
        <f>IF('Données brutes'!P134="Oui",2,IF('Données brutes'!P134="Non",0,"*"))</f>
        <v>0</v>
      </c>
      <c r="K152" s="35">
        <f>'Calcul '!W151</f>
        <v>10</v>
      </c>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row>
    <row r="153" spans="1:104" s="2" customFormat="1" ht="18.75" hidden="1" x14ac:dyDescent="0.2">
      <c r="A153" s="3"/>
      <c r="B153" s="47" t="e">
        <f>'Données brutes'!#REF!</f>
        <v>#REF!</v>
      </c>
      <c r="C153" s="48" t="e">
        <f>IF('Données brutes'!#REF!=0,"*",'Données brutes'!#REF!)</f>
        <v>#REF!</v>
      </c>
      <c r="D153" s="29" t="e">
        <f>'Données brutes'!#REF!</f>
        <v>#REF!</v>
      </c>
      <c r="E153" s="45" t="e">
        <f>IF('Données brutes'!#REF!="Oui",2,IF('Données brutes'!#REF!="Non",0,"*"))</f>
        <v>#REF!</v>
      </c>
      <c r="F153" s="45" t="e">
        <f>IF('Données brutes'!#REF!="Oui",2,IF('Données brutes'!#REF!="Non",0,"*"))</f>
        <v>#REF!</v>
      </c>
      <c r="G153" s="45" t="e">
        <f>IF('Données brutes'!#REF!="Oui",2,IF('Données brutes'!#REF!="Non",0,"*"))</f>
        <v>#REF!</v>
      </c>
      <c r="H153" s="45" t="e">
        <f>IF('Données brutes'!#REF!="Oui",2,IF('Données brutes'!#REF!="Non",0,"*"))</f>
        <v>#REF!</v>
      </c>
      <c r="I153" s="45" t="e">
        <f>IF('Données brutes'!#REF!="Oui",2,IF('Données brutes'!#REF!="Non",0,"*"))</f>
        <v>#REF!</v>
      </c>
      <c r="J153" s="45" t="e">
        <f>IF('Données brutes'!#REF!="Oui",2,IF('Données brutes'!#REF!="Non",0,"*"))</f>
        <v>#REF!</v>
      </c>
      <c r="K153" s="35" t="e">
        <f>'Calcul '!W152</f>
        <v>#REF!</v>
      </c>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row>
    <row r="154" spans="1:104" s="2" customFormat="1" ht="18.75" x14ac:dyDescent="0.2">
      <c r="A154" s="3"/>
      <c r="B154" s="47" t="str">
        <f>'Données brutes'!B135</f>
        <v>TELEMEDICA</v>
      </c>
      <c r="C154" s="48" t="str">
        <f>IF('Données brutes'!AI135=0,"*",'Données brutes'!AI135)</f>
        <v>www.hopimedical.com</v>
      </c>
      <c r="D154" s="29" t="str">
        <f>'Données brutes'!E135</f>
        <v>France entière</v>
      </c>
      <c r="E154" s="45">
        <f>IF('Données brutes'!F135="Oui",2,IF('Données brutes'!F135="Non",0,"*"))</f>
        <v>2</v>
      </c>
      <c r="F154" s="45">
        <f>IF('Données brutes'!H135="Oui",2,IF('Données brutes'!H135="Non",0,"*"))</f>
        <v>2</v>
      </c>
      <c r="G154" s="45">
        <f>IF('Données brutes'!J135="Oui",2,IF('Données brutes'!J135="Non",0,"*"))</f>
        <v>2</v>
      </c>
      <c r="H154" s="45">
        <f>IF('Données brutes'!L135="Oui",2,IF('Données brutes'!L135="Non",0,"*"))</f>
        <v>2</v>
      </c>
      <c r="I154" s="45">
        <f>IF('Données brutes'!N135="Oui",2,IF('Données brutes'!N135="Non",0,"*"))</f>
        <v>2</v>
      </c>
      <c r="J154" s="45">
        <f>IF('Données brutes'!P135="Oui",2,IF('Données brutes'!P135="Non",0,"*"))</f>
        <v>2</v>
      </c>
      <c r="K154" s="35">
        <f>'Calcul '!W153</f>
        <v>10</v>
      </c>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row>
    <row r="155" spans="1:104" s="2" customFormat="1" ht="18.75" hidden="1" x14ac:dyDescent="0.2">
      <c r="A155" s="3"/>
      <c r="B155" s="47" t="e">
        <f>'Données brutes'!#REF!</f>
        <v>#REF!</v>
      </c>
      <c r="C155" s="48" t="e">
        <f>IF('Données brutes'!#REF!=0,"*",'Données brutes'!#REF!)</f>
        <v>#REF!</v>
      </c>
      <c r="D155" s="29" t="e">
        <f>'Données brutes'!#REF!</f>
        <v>#REF!</v>
      </c>
      <c r="E155" s="45" t="e">
        <f>IF('Données brutes'!#REF!="Oui",2,IF('Données brutes'!#REF!="Non",0,"*"))</f>
        <v>#REF!</v>
      </c>
      <c r="F155" s="45" t="e">
        <f>IF('Données brutes'!#REF!="Oui",2,IF('Données brutes'!#REF!="Non",0,"*"))</f>
        <v>#REF!</v>
      </c>
      <c r="G155" s="45" t="e">
        <f>IF('Données brutes'!#REF!="Oui",2,IF('Données brutes'!#REF!="Non",0,"*"))</f>
        <v>#REF!</v>
      </c>
      <c r="H155" s="45" t="e">
        <f>IF('Données brutes'!#REF!="Oui",2,IF('Données brutes'!#REF!="Non",0,"*"))</f>
        <v>#REF!</v>
      </c>
      <c r="I155" s="45" t="e">
        <f>IF('Données brutes'!#REF!="Oui",2,IF('Données brutes'!#REF!="Non",0,"*"))</f>
        <v>#REF!</v>
      </c>
      <c r="J155" s="45" t="e">
        <f>IF('Données brutes'!#REF!="Oui",2,IF('Données brutes'!#REF!="Non",0,"*"))</f>
        <v>#REF!</v>
      </c>
      <c r="K155" s="35" t="e">
        <f>'Calcul '!W154</f>
        <v>#REF!</v>
      </c>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row>
    <row r="156" spans="1:104" s="2" customFormat="1" ht="25.5" x14ac:dyDescent="0.2">
      <c r="A156" s="3"/>
      <c r="B156" s="47" t="str">
        <f>'Données brutes'!B136</f>
        <v>TELEPALLIA06</v>
      </c>
      <c r="C156" s="48" t="str">
        <f>IF('Données brutes'!AI136=0,"*",'Données brutes'!AI136)</f>
        <v>contact@avis2sante.fr</v>
      </c>
      <c r="D156" s="29" t="str">
        <f>'Données brutes'!E136</f>
        <v>Provence-Alpes-Côte d'Azur</v>
      </c>
      <c r="E156" s="45">
        <f>IF('Données brutes'!F136="Oui",2,IF('Données brutes'!F136="Non",0,"*"))</f>
        <v>2</v>
      </c>
      <c r="F156" s="45">
        <f>IF('Données brutes'!H136="Oui",2,IF('Données brutes'!H136="Non",0,"*"))</f>
        <v>0</v>
      </c>
      <c r="G156" s="45">
        <f>IF('Données brutes'!J136="Oui",2,IF('Données brutes'!J136="Non",0,"*"))</f>
        <v>0</v>
      </c>
      <c r="H156" s="45">
        <f>IF('Données brutes'!L136="Oui",2,IF('Données brutes'!L136="Non",0,"*"))</f>
        <v>2</v>
      </c>
      <c r="I156" s="45">
        <f>IF('Données brutes'!N136="Oui",2,IF('Données brutes'!N136="Non",0,"*"))</f>
        <v>0</v>
      </c>
      <c r="J156" s="45">
        <f>IF('Données brutes'!P136="Oui",2,IF('Données brutes'!P136="Non",0,"*"))</f>
        <v>0</v>
      </c>
      <c r="K156" s="35">
        <f>'Calcul '!W155</f>
        <v>8</v>
      </c>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row>
    <row r="157" spans="1:104" s="2" customFormat="1" ht="18.75" x14ac:dyDescent="0.2">
      <c r="A157" s="3"/>
      <c r="B157" s="47" t="str">
        <f>'Données brutes'!B137</f>
        <v>TELIM</v>
      </c>
      <c r="C157" s="48" t="str">
        <f>IF('Données brutes'!AI137=0,"*",'Données brutes'!AI137)</f>
        <v>contact@sib.fr</v>
      </c>
      <c r="D157" s="29" t="str">
        <f>'Données brutes'!E137</f>
        <v>France entière</v>
      </c>
      <c r="E157" s="45">
        <f>IF('Données brutes'!F137="Oui",2,IF('Données brutes'!F137="Non",0,"*"))</f>
        <v>2</v>
      </c>
      <c r="F157" s="45">
        <f>IF('Données brutes'!H137="Oui",2,IF('Données brutes'!H137="Non",0,"*"))</f>
        <v>2</v>
      </c>
      <c r="G157" s="45">
        <f>IF('Données brutes'!J137="Oui",2,IF('Données brutes'!J137="Non",0,"*"))</f>
        <v>2</v>
      </c>
      <c r="H157" s="45">
        <f>IF('Données brutes'!L137="Oui",2,IF('Données brutes'!L137="Non",0,"*"))</f>
        <v>0</v>
      </c>
      <c r="I157" s="45">
        <f>IF('Données brutes'!N137="Oui",2,IF('Données brutes'!N137="Non",0,"*"))</f>
        <v>0</v>
      </c>
      <c r="J157" s="45">
        <f>IF('Données brutes'!P137="Oui",2,IF('Données brutes'!P137="Non",0,"*"))</f>
        <v>0</v>
      </c>
      <c r="K157" s="35">
        <f>'Calcul '!W156</f>
        <v>6</v>
      </c>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row>
    <row r="158" spans="1:104" s="2" customFormat="1" ht="18.75" x14ac:dyDescent="0.2">
      <c r="A158" s="3"/>
      <c r="B158" s="47" t="str">
        <f>'Données brutes'!B138</f>
        <v>Tesly Med</v>
      </c>
      <c r="C158" s="48" t="str">
        <f>IF('Données brutes'!AI138=0,"*",'Données brutes'!AI138)</f>
        <v>Contact@tesly.fr</v>
      </c>
      <c r="D158" s="29" t="str">
        <f>'Données brutes'!E138</f>
        <v>France entière</v>
      </c>
      <c r="E158" s="45">
        <f>IF('Données brutes'!F138="Oui",2,IF('Données brutes'!F138="Non",0,"*"))</f>
        <v>2</v>
      </c>
      <c r="F158" s="45">
        <f>IF('Données brutes'!H138="Oui",2,IF('Données brutes'!H138="Non",0,"*"))</f>
        <v>2</v>
      </c>
      <c r="G158" s="45">
        <f>IF('Données brutes'!J138="Oui",2,IF('Données brutes'!J138="Non",0,"*"))</f>
        <v>2</v>
      </c>
      <c r="H158" s="45">
        <f>IF('Données brutes'!L138="Oui",2,IF('Données brutes'!L138="Non",0,"*"))</f>
        <v>2</v>
      </c>
      <c r="I158" s="45">
        <f>IF('Données brutes'!N138="Oui",2,IF('Données brutes'!N138="Non",0,"*"))</f>
        <v>2</v>
      </c>
      <c r="J158" s="45">
        <f>IF('Données brutes'!P138="Oui",2,IF('Données brutes'!P138="Non",0,"*"))</f>
        <v>0</v>
      </c>
      <c r="K158" s="35">
        <f>'Calcul '!W157</f>
        <v>9</v>
      </c>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row>
    <row r="159" spans="1:104" s="2" customFormat="1" ht="89.25" x14ac:dyDescent="0.2">
      <c r="A159" s="3"/>
      <c r="B159" s="47" t="str">
        <f>'Données brutes'!B139</f>
        <v>TESSAN - CABINE DE TELECONSULTATIONS</v>
      </c>
      <c r="C159" s="48" t="str">
        <f>IF('Données brutes'!AI139=0,"*",'Données brutes'!AI139)</f>
        <v>contact@tessan.io</v>
      </c>
      <c r="D159" s="29" t="str">
        <f>'Données brutes'!E139</f>
        <v>Auvergne-Rhône-Alpes ; Bretagne ; Hauts-de-France ; Ile-de-France ; Normandie ; Occitanie ; Pays de la Loire ; Provence-Alpes-Côte d'Azur</v>
      </c>
      <c r="E159" s="45">
        <f>IF('Données brutes'!F139="Oui",2,IF('Données brutes'!F139="Non",0,"*"))</f>
        <v>2</v>
      </c>
      <c r="F159" s="45">
        <f>IF('Données brutes'!H139="Oui",2,IF('Données brutes'!H139="Non",0,"*"))</f>
        <v>2</v>
      </c>
      <c r="G159" s="45">
        <f>IF('Données brutes'!J139="Oui",2,IF('Données brutes'!J139="Non",0,"*"))</f>
        <v>2</v>
      </c>
      <c r="H159" s="45">
        <f>IF('Données brutes'!L139="Oui",2,IF('Données brutes'!L139="Non",0,"*"))</f>
        <v>0</v>
      </c>
      <c r="I159" s="45">
        <f>IF('Données brutes'!N139="Oui",2,IF('Données brutes'!N139="Non",0,"*"))</f>
        <v>2</v>
      </c>
      <c r="J159" s="45">
        <f>IF('Données brutes'!P139="Oui",2,IF('Données brutes'!P139="Non",0,"*"))</f>
        <v>2</v>
      </c>
      <c r="K159" s="35">
        <f>'Calcul '!W158</f>
        <v>9</v>
      </c>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row>
    <row r="160" spans="1:104" s="2" customFormat="1" ht="30" hidden="1" x14ac:dyDescent="0.2">
      <c r="A160" s="3"/>
      <c r="B160" s="47" t="e">
        <f>'Données brutes'!#REF!</f>
        <v>#REF!</v>
      </c>
      <c r="C160" s="48" t="e">
        <f>IF('Données brutes'!#REF!=0,"*",'Données brutes'!#REF!)</f>
        <v>#REF!</v>
      </c>
      <c r="D160" s="29" t="e">
        <f>'Données brutes'!#REF!</f>
        <v>#REF!</v>
      </c>
      <c r="E160" s="45" t="e">
        <f>IF('Données brutes'!#REF!="Oui",2,IF('Données brutes'!#REF!="Non",0,"*"))</f>
        <v>#REF!</v>
      </c>
      <c r="F160" s="45" t="e">
        <f>IF('Données brutes'!#REF!="Oui",2,IF('Données brutes'!#REF!="Non",0,"*"))</f>
        <v>#REF!</v>
      </c>
      <c r="G160" s="45" t="e">
        <f>IF('Données brutes'!#REF!="Oui",2,IF('Données brutes'!#REF!="Non",0,"*"))</f>
        <v>#REF!</v>
      </c>
      <c r="H160" s="45" t="e">
        <f>IF('Données brutes'!#REF!="Oui",2,IF('Données brutes'!#REF!="Non",0,"*"))</f>
        <v>#REF!</v>
      </c>
      <c r="I160" s="45" t="e">
        <f>IF('Données brutes'!#REF!="Oui",2,IF('Données brutes'!#REF!="Non",0,"*"))</f>
        <v>#REF!</v>
      </c>
      <c r="J160" s="45" t="e">
        <f>IF('Données brutes'!#REF!="Oui",2,IF('Données brutes'!#REF!="Non",0,"*"))</f>
        <v>#REF!</v>
      </c>
      <c r="K160" s="35" t="e">
        <f>'Calcul '!W159</f>
        <v>#REF!</v>
      </c>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row>
    <row r="161" spans="1:104" s="2" customFormat="1" ht="18.75" x14ac:dyDescent="0.2">
      <c r="A161" s="3"/>
      <c r="B161" s="47" t="str">
        <f>'Données brutes'!B140</f>
        <v>Therap-e</v>
      </c>
      <c r="C161" s="48" t="str">
        <f>IF('Données brutes'!AI140=0,"*",'Données brutes'!AI140)</f>
        <v>https://www.app-esante.fr/</v>
      </c>
      <c r="D161" s="29" t="str">
        <f>'Données brutes'!E140</f>
        <v>Normandie</v>
      </c>
      <c r="E161" s="45">
        <f>IF('Données brutes'!F140="Oui",2,IF('Données brutes'!F140="Non",0,"*"))</f>
        <v>2</v>
      </c>
      <c r="F161" s="45">
        <f>IF('Données brutes'!H140="Oui",2,IF('Données brutes'!H140="Non",0,"*"))</f>
        <v>2</v>
      </c>
      <c r="G161" s="45">
        <f>IF('Données brutes'!J140="Oui",2,IF('Données brutes'!J140="Non",0,"*"))</f>
        <v>2</v>
      </c>
      <c r="H161" s="45">
        <f>IF('Données brutes'!L140="Oui",2,IF('Données brutes'!L140="Non",0,"*"))</f>
        <v>2</v>
      </c>
      <c r="I161" s="45">
        <f>IF('Données brutes'!N140="Oui",2,IF('Données brutes'!N140="Non",0,"*"))</f>
        <v>2</v>
      </c>
      <c r="J161" s="45">
        <f>IF('Données brutes'!P140="Oui",2,IF('Données brutes'!P140="Non",0,"*"))</f>
        <v>0</v>
      </c>
      <c r="K161" s="35">
        <f>'Calcul '!W160</f>
        <v>10</v>
      </c>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row>
    <row r="162" spans="1:104" s="2" customFormat="1" ht="18.75" x14ac:dyDescent="0.2">
      <c r="A162" s="3"/>
      <c r="B162" s="47" t="str">
        <f>'Données brutes'!B141</f>
        <v>Thess télésuivi</v>
      </c>
      <c r="C162" s="48" t="str">
        <f>IF('Données brutes'!AI141=0,"*",'Données brutes'!AI141)</f>
        <v>rsicard@sy-noris.fr</v>
      </c>
      <c r="D162" s="29" t="str">
        <f>'Données brutes'!E141</f>
        <v>France entière</v>
      </c>
      <c r="E162" s="45">
        <f>IF('Données brutes'!F141="Oui",2,IF('Données brutes'!F141="Non",0,"*"))</f>
        <v>0</v>
      </c>
      <c r="F162" s="45">
        <f>IF('Données brutes'!H141="Oui",2,IF('Données brutes'!H141="Non",0,"*"))</f>
        <v>2</v>
      </c>
      <c r="G162" s="45">
        <f>IF('Données brutes'!J141="Oui",2,IF('Données brutes'!J141="Non",0,"*"))</f>
        <v>2</v>
      </c>
      <c r="H162" s="45">
        <f>IF('Données brutes'!L141="Oui",2,IF('Données brutes'!L141="Non",0,"*"))</f>
        <v>2</v>
      </c>
      <c r="I162" s="45">
        <f>IF('Données brutes'!N141="Oui",2,IF('Données brutes'!N141="Non",0,"*"))</f>
        <v>0</v>
      </c>
      <c r="J162" s="45">
        <f>IF('Données brutes'!P141="Oui",2,IF('Données brutes'!P141="Non",0,"*"))</f>
        <v>0</v>
      </c>
      <c r="K162" s="35">
        <f>'Calcul '!W161</f>
        <v>10</v>
      </c>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row>
    <row r="163" spans="1:104" s="2" customFormat="1" ht="18.75" x14ac:dyDescent="0.2">
      <c r="A163" s="3"/>
      <c r="B163" s="47" t="str">
        <f>'Données brutes'!B142</f>
        <v>Tilkee</v>
      </c>
      <c r="C163" s="48" t="str">
        <f>IF('Données brutes'!AI142=0,"*",'Données brutes'!AI142)</f>
        <v>https://app.tilkee.com/#/auth/register?affiliation=ans</v>
      </c>
      <c r="D163" s="29" t="str">
        <f>'Données brutes'!E142</f>
        <v>France entière</v>
      </c>
      <c r="E163" s="45">
        <f>IF('Données brutes'!F142="Oui",2,IF('Données brutes'!F142="Non",0,"*"))</f>
        <v>0</v>
      </c>
      <c r="F163" s="45">
        <f>IF('Données brutes'!H142="Oui",2,IF('Données brutes'!H142="Non",0,"*"))</f>
        <v>2</v>
      </c>
      <c r="G163" s="45">
        <f>IF('Données brutes'!J142="Oui",2,IF('Données brutes'!J142="Non",0,"*"))</f>
        <v>2</v>
      </c>
      <c r="H163" s="45">
        <f>IF('Données brutes'!L142="Oui",2,IF('Données brutes'!L142="Non",0,"*"))</f>
        <v>0</v>
      </c>
      <c r="I163" s="45">
        <f>IF('Données brutes'!N142="Oui",2,IF('Données brutes'!N142="Non",0,"*"))</f>
        <v>0</v>
      </c>
      <c r="J163" s="45">
        <f>IF('Données brutes'!P142="Oui",2,IF('Données brutes'!P142="Non",0,"*"))</f>
        <v>0</v>
      </c>
      <c r="K163" s="35">
        <f>'Calcul '!W162</f>
        <v>6</v>
      </c>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row>
    <row r="164" spans="1:104" s="2" customFormat="1" ht="18.75" x14ac:dyDescent="0.2">
      <c r="A164" s="3"/>
      <c r="B164" s="47" t="str">
        <f>'Données brutes'!B143</f>
        <v>TIM</v>
      </c>
      <c r="C164" s="48" t="str">
        <f>IF('Données brutes'!AI143=0,"*",'Données brutes'!AI143)</f>
        <v>02 85 52 90 60</v>
      </c>
      <c r="D164" s="29" t="str">
        <f>'Données brutes'!E143</f>
        <v>France entière</v>
      </c>
      <c r="E164" s="45">
        <f>IF('Données brutes'!F143="Oui",2,IF('Données brutes'!F143="Non",0,"*"))</f>
        <v>0</v>
      </c>
      <c r="F164" s="45">
        <f>IF('Données brutes'!H143="Oui",2,IF('Données brutes'!H143="Non",0,"*"))</f>
        <v>2</v>
      </c>
      <c r="G164" s="45">
        <f>IF('Données brutes'!J143="Oui",2,IF('Données brutes'!J143="Non",0,"*"))</f>
        <v>0</v>
      </c>
      <c r="H164" s="45">
        <f>IF('Données brutes'!L143="Oui",2,IF('Données brutes'!L143="Non",0,"*"))</f>
        <v>0</v>
      </c>
      <c r="I164" s="45">
        <f>IF('Données brutes'!N143="Oui",2,IF('Données brutes'!N143="Non",0,"*"))</f>
        <v>0</v>
      </c>
      <c r="J164" s="45">
        <f>IF('Données brutes'!P143="Oui",2,IF('Données brutes'!P143="Non",0,"*"))</f>
        <v>0</v>
      </c>
      <c r="K164" s="35">
        <f>'Calcul '!W163</f>
        <v>9</v>
      </c>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row>
    <row r="165" spans="1:104" s="2" customFormat="1" ht="18.75" x14ac:dyDescent="0.2">
      <c r="A165" s="3"/>
      <c r="B165" s="47" t="str">
        <f>'Données brutes'!B144</f>
        <v>TITAN</v>
      </c>
      <c r="C165" s="48" t="str">
        <f>IF('Données brutes'!AI144=0,"*",'Données brutes'!AI144)</f>
        <v>0557351925</v>
      </c>
      <c r="D165" s="29" t="str">
        <f>'Données brutes'!E144</f>
        <v>France entière</v>
      </c>
      <c r="E165" s="45">
        <f>IF('Données brutes'!F144="Oui",2,IF('Données brutes'!F144="Non",0,"*"))</f>
        <v>2</v>
      </c>
      <c r="F165" s="45">
        <f>IF('Données brutes'!H144="Oui",2,IF('Données brutes'!H144="Non",0,"*"))</f>
        <v>2</v>
      </c>
      <c r="G165" s="45">
        <f>IF('Données brutes'!J144="Oui",2,IF('Données brutes'!J144="Non",0,"*"))</f>
        <v>2</v>
      </c>
      <c r="H165" s="45">
        <f>IF('Données brutes'!L144="Oui",2,IF('Données brutes'!L144="Non",0,"*"))</f>
        <v>0</v>
      </c>
      <c r="I165" s="45">
        <f>IF('Données brutes'!N144="Oui",2,IF('Données brutes'!N144="Non",0,"*"))</f>
        <v>0</v>
      </c>
      <c r="J165" s="45">
        <f>IF('Données brutes'!P144="Oui",2,IF('Données brutes'!P144="Non",0,"*"))</f>
        <v>0</v>
      </c>
      <c r="K165" s="35">
        <f>'Calcul '!W164</f>
        <v>9</v>
      </c>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row>
    <row r="166" spans="1:104" s="2" customFormat="1" ht="30" x14ac:dyDescent="0.2">
      <c r="A166" s="3"/>
      <c r="B166" s="47" t="str">
        <f>'Données brutes'!B145</f>
        <v>TIXEO</v>
      </c>
      <c r="C166" s="48" t="str">
        <f>IF('Données brutes'!AI145=0,"*",'Données brutes'!AI145)</f>
        <v>https://www.tixeo.com/        +33 (0) 467 750 431       contact@tixeo.com</v>
      </c>
      <c r="D166" s="29" t="str">
        <f>'Données brutes'!E145</f>
        <v>France entière</v>
      </c>
      <c r="E166" s="45">
        <f>IF('Données brutes'!F145="Oui",2,IF('Données brutes'!F145="Non",0,"*"))</f>
        <v>2</v>
      </c>
      <c r="F166" s="45">
        <f>IF('Données brutes'!H145="Oui",2,IF('Données brutes'!H145="Non",0,"*"))</f>
        <v>2</v>
      </c>
      <c r="G166" s="45">
        <f>IF('Données brutes'!J145="Oui",2,IF('Données brutes'!J145="Non",0,"*"))</f>
        <v>2</v>
      </c>
      <c r="H166" s="45">
        <f>IF('Données brutes'!L145="Oui",2,IF('Données brutes'!L145="Non",0,"*"))</f>
        <v>0</v>
      </c>
      <c r="I166" s="45">
        <f>IF('Données brutes'!N145="Oui",2,IF('Données brutes'!N145="Non",0,"*"))</f>
        <v>0</v>
      </c>
      <c r="J166" s="45">
        <f>IF('Données brutes'!P145="Oui",2,IF('Données brutes'!P145="Non",0,"*"))</f>
        <v>0</v>
      </c>
      <c r="K166" s="35">
        <f>'Calcul '!W165</f>
        <v>4</v>
      </c>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row>
    <row r="167" spans="1:104" s="2" customFormat="1" ht="18.75" x14ac:dyDescent="0.2">
      <c r="A167" s="3"/>
      <c r="B167" s="47" t="str">
        <f>'Données brutes'!B146</f>
        <v xml:space="preserve">TIXEOCARE </v>
      </c>
      <c r="C167" s="48" t="str">
        <f>IF('Données brutes'!AI146=0,"*",'Données brutes'!AI146)</f>
        <v>adel.miri@spie.com</v>
      </c>
      <c r="D167" s="29" t="str">
        <f>'Données brutes'!E146</f>
        <v>France entière</v>
      </c>
      <c r="E167" s="45">
        <f>IF('Données brutes'!F146="Oui",2,IF('Données brutes'!F146="Non",0,"*"))</f>
        <v>2</v>
      </c>
      <c r="F167" s="45">
        <f>IF('Données brutes'!H146="Oui",2,IF('Données brutes'!H146="Non",0,"*"))</f>
        <v>2</v>
      </c>
      <c r="G167" s="45">
        <f>IF('Données brutes'!J146="Oui",2,IF('Données brutes'!J146="Non",0,"*"))</f>
        <v>2</v>
      </c>
      <c r="H167" s="45">
        <f>IF('Données brutes'!L146="Oui",2,IF('Données brutes'!L146="Non",0,"*"))</f>
        <v>2</v>
      </c>
      <c r="I167" s="45">
        <f>IF('Données brutes'!N146="Oui",2,IF('Données brutes'!N146="Non",0,"*"))</f>
        <v>0</v>
      </c>
      <c r="J167" s="45">
        <f>IF('Données brutes'!P146="Oui",2,IF('Données brutes'!P146="Non",0,"*"))</f>
        <v>0</v>
      </c>
      <c r="K167" s="35">
        <f>'Calcul '!W166</f>
        <v>4</v>
      </c>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row>
    <row r="168" spans="1:104" s="2" customFormat="1" ht="51" x14ac:dyDescent="0.2">
      <c r="A168" s="3"/>
      <c r="B168" s="47" t="str">
        <f>'Données brutes'!B147</f>
        <v>TokTokDoc</v>
      </c>
      <c r="C168" s="48" t="str">
        <f>IF('Données brutes'!AI147=0,"*",'Données brutes'!AI147)</f>
        <v>https://toktokdoc.com/</v>
      </c>
      <c r="D168" s="29" t="str">
        <f>'Données brutes'!E147</f>
        <v>Grand Est ; Ile de France ; Nouvelle-Aquitaine ; Occitanie ; Pays de la Loire.</v>
      </c>
      <c r="E168" s="45">
        <f>IF('Données brutes'!F147="Oui",2,IF('Données brutes'!F147="Non",0,"*"))</f>
        <v>2</v>
      </c>
      <c r="F168" s="45">
        <f>IF('Données brutes'!H147="Oui",2,IF('Données brutes'!H147="Non",0,"*"))</f>
        <v>2</v>
      </c>
      <c r="G168" s="45">
        <f>IF('Données brutes'!J147="Oui",2,IF('Données brutes'!J147="Non",0,"*"))</f>
        <v>2</v>
      </c>
      <c r="H168" s="45">
        <f>IF('Données brutes'!L147="Oui",2,IF('Données brutes'!L147="Non",0,"*"))</f>
        <v>0</v>
      </c>
      <c r="I168" s="45">
        <f>IF('Données brutes'!N147="Oui",2,IF('Données brutes'!N147="Non",0,"*"))</f>
        <v>0</v>
      </c>
      <c r="J168" s="45">
        <f>IF('Données brutes'!P147="Oui",2,IF('Données brutes'!P147="Non",0,"*"))</f>
        <v>0</v>
      </c>
      <c r="K168" s="35">
        <f>'Calcul '!W167</f>
        <v>8</v>
      </c>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row>
    <row r="169" spans="1:104" s="2" customFormat="1" ht="18.75" x14ac:dyDescent="0.2">
      <c r="A169" s="3"/>
      <c r="B169" s="47" t="str">
        <f>'Données brutes'!B148</f>
        <v>toobeeb</v>
      </c>
      <c r="C169" s="48" t="str">
        <f>IF('Données brutes'!AI148=0,"*",'Données brutes'!AI148)</f>
        <v>http://Toobeeb.fr          support@docmeetoo.io    06 62 22 05 27</v>
      </c>
      <c r="D169" s="29" t="str">
        <f>'Données brutes'!E148</f>
        <v>France entière</v>
      </c>
      <c r="E169" s="45">
        <f>IF('Données brutes'!F148="Oui",2,IF('Données brutes'!F148="Non",0,"*"))</f>
        <v>2</v>
      </c>
      <c r="F169" s="45">
        <f>IF('Données brutes'!H148="Oui",2,IF('Données brutes'!H148="Non",0,"*"))</f>
        <v>2</v>
      </c>
      <c r="G169" s="45">
        <f>IF('Données brutes'!J148="Oui",2,IF('Données brutes'!J148="Non",0,"*"))</f>
        <v>2</v>
      </c>
      <c r="H169" s="45">
        <f>IF('Données brutes'!L148="Oui",2,IF('Données brutes'!L148="Non",0,"*"))</f>
        <v>2</v>
      </c>
      <c r="I169" s="45">
        <f>IF('Données brutes'!N148="Oui",2,IF('Données brutes'!N148="Non",0,"*"))</f>
        <v>2</v>
      </c>
      <c r="J169" s="45">
        <f>IF('Données brutes'!P148="Oui",2,IF('Données brutes'!P148="Non",0,"*"))</f>
        <v>0</v>
      </c>
      <c r="K169" s="35">
        <f>'Calcul '!W168</f>
        <v>10</v>
      </c>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row>
    <row r="170" spans="1:104" s="2" customFormat="1" ht="18.75" x14ac:dyDescent="0.2">
      <c r="A170" s="3"/>
      <c r="B170" s="47" t="str">
        <f>'Données brutes'!B149</f>
        <v>UBIDOC</v>
      </c>
      <c r="C170" s="48" t="str">
        <f>IF('Données brutes'!AI149=0,"*",'Données brutes'!AI149)</f>
        <v>wwww.ubidoc.fr</v>
      </c>
      <c r="D170" s="29" t="str">
        <f>'Données brutes'!E149</f>
        <v xml:space="preserve">Ile-de-France </v>
      </c>
      <c r="E170" s="45">
        <f>IF('Données brutes'!F149="Oui",2,IF('Données brutes'!F149="Non",0,"*"))</f>
        <v>2</v>
      </c>
      <c r="F170" s="45">
        <f>IF('Données brutes'!H149="Oui",2,IF('Données brutes'!H149="Non",0,"*"))</f>
        <v>2</v>
      </c>
      <c r="G170" s="45">
        <f>IF('Données brutes'!J149="Oui",2,IF('Données brutes'!J149="Non",0,"*"))</f>
        <v>2</v>
      </c>
      <c r="H170" s="45">
        <f>IF('Données brutes'!L149="Oui",2,IF('Données brutes'!L149="Non",0,"*"))</f>
        <v>2</v>
      </c>
      <c r="I170" s="45">
        <f>IF('Données brutes'!N149="Oui",2,IF('Données brutes'!N149="Non",0,"*"))</f>
        <v>2</v>
      </c>
      <c r="J170" s="45">
        <f>IF('Données brutes'!P149="Oui",2,IF('Données brutes'!P149="Non",0,"*"))</f>
        <v>0</v>
      </c>
      <c r="K170" s="35">
        <f>'Calcul '!W169</f>
        <v>10</v>
      </c>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row>
    <row r="171" spans="1:104" s="2" customFormat="1" ht="18.75" x14ac:dyDescent="0.2">
      <c r="A171" s="3"/>
      <c r="B171" s="47" t="str">
        <f>'Données brutes'!B150</f>
        <v xml:space="preserve">Urgence Docteurs </v>
      </c>
      <c r="C171" s="48" t="str">
        <f>IF('Données brutes'!AI150=0,"*",'Données brutes'!AI150)</f>
        <v>Contact@urgencedocteurs.com / 07 56 95 75 55</v>
      </c>
      <c r="D171" s="29" t="str">
        <f>'Données brutes'!E150</f>
        <v>France entière</v>
      </c>
      <c r="E171" s="45">
        <f>IF('Données brutes'!F150="Oui",2,IF('Données brutes'!F150="Non",0,"*"))</f>
        <v>2</v>
      </c>
      <c r="F171" s="45">
        <f>IF('Données brutes'!H150="Oui",2,IF('Données brutes'!H150="Non",0,"*"))</f>
        <v>2</v>
      </c>
      <c r="G171" s="45">
        <f>IF('Données brutes'!J150="Oui",2,IF('Données brutes'!J150="Non",0,"*"))</f>
        <v>2</v>
      </c>
      <c r="H171" s="45">
        <f>IF('Données brutes'!L150="Oui",2,IF('Données brutes'!L150="Non",0,"*"))</f>
        <v>2</v>
      </c>
      <c r="I171" s="45">
        <f>IF('Données brutes'!N150="Oui",2,IF('Données brutes'!N150="Non",0,"*"))</f>
        <v>2</v>
      </c>
      <c r="J171" s="45">
        <f>IF('Données brutes'!P150="Oui",2,IF('Données brutes'!P150="Non",0,"*"))</f>
        <v>0</v>
      </c>
      <c r="K171" s="35">
        <f>'Calcul '!W170</f>
        <v>9</v>
      </c>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row>
    <row r="172" spans="1:104" s="2" customFormat="1" ht="18.75" x14ac:dyDescent="0.2">
      <c r="A172" s="3"/>
      <c r="B172" s="47" t="str">
        <f>'Données brutes'!B151</f>
        <v>Urgences coronavirus</v>
      </c>
      <c r="C172" s="48" t="str">
        <f>IF('Données brutes'!AI151=0,"*",'Données brutes'!AI151)</f>
        <v>Contact@iom-t.fr</v>
      </c>
      <c r="D172" s="29" t="str">
        <f>'Données brutes'!E151</f>
        <v>France entière</v>
      </c>
      <c r="E172" s="45">
        <f>IF('Données brutes'!F151="Oui",2,IF('Données brutes'!F151="Non",0,"*"))</f>
        <v>2</v>
      </c>
      <c r="F172" s="45">
        <f>IF('Données brutes'!H151="Oui",2,IF('Données brutes'!H151="Non",0,"*"))</f>
        <v>2</v>
      </c>
      <c r="G172" s="45">
        <f>IF('Données brutes'!J151="Oui",2,IF('Données brutes'!J151="Non",0,"*"))</f>
        <v>2</v>
      </c>
      <c r="H172" s="45">
        <f>IF('Données brutes'!L151="Oui",2,IF('Données brutes'!L151="Non",0,"*"))</f>
        <v>2</v>
      </c>
      <c r="I172" s="45">
        <f>IF('Données brutes'!N151="Oui",2,IF('Données brutes'!N151="Non",0,"*"))</f>
        <v>0</v>
      </c>
      <c r="J172" s="45">
        <f>IF('Données brutes'!P151="Oui",2,IF('Données brutes'!P151="Non",0,"*"))</f>
        <v>0</v>
      </c>
      <c r="K172" s="35">
        <f>'Calcul '!W171</f>
        <v>6</v>
      </c>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row>
    <row r="173" spans="1:104" s="2" customFormat="1" ht="18.75" x14ac:dyDescent="0.2">
      <c r="A173" s="3"/>
      <c r="B173" s="47" t="str">
        <f>'Données brutes'!B152</f>
        <v>USE Together</v>
      </c>
      <c r="C173" s="48" t="str">
        <f>IF('Données brutes'!AI152=0,"*",'Données brutes'!AI152)</f>
        <v>www.use-together.com    didier.debons@use-together.com</v>
      </c>
      <c r="D173" s="29" t="str">
        <f>'Données brutes'!E152</f>
        <v>France entière</v>
      </c>
      <c r="E173" s="45">
        <f>IF('Données brutes'!F152="Oui",2,IF('Données brutes'!F152="Non",0,"*"))</f>
        <v>0</v>
      </c>
      <c r="F173" s="45">
        <f>IF('Données brutes'!H152="Oui",2,IF('Données brutes'!H152="Non",0,"*"))</f>
        <v>2</v>
      </c>
      <c r="G173" s="45">
        <f>IF('Données brutes'!J152="Oui",2,IF('Données brutes'!J152="Non",0,"*"))</f>
        <v>2</v>
      </c>
      <c r="H173" s="45">
        <f>IF('Données brutes'!L152="Oui",2,IF('Données brutes'!L152="Non",0,"*"))</f>
        <v>0</v>
      </c>
      <c r="I173" s="45">
        <f>IF('Données brutes'!N152="Oui",2,IF('Données brutes'!N152="Non",0,"*"))</f>
        <v>0</v>
      </c>
      <c r="J173" s="45">
        <f>IF('Données brutes'!P152="Oui",2,IF('Données brutes'!P152="Non",0,"*"))</f>
        <v>0</v>
      </c>
      <c r="K173" s="35">
        <f>'Calcul '!W172</f>
        <v>3</v>
      </c>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row>
    <row r="174" spans="1:104" s="2" customFormat="1" ht="18.75" x14ac:dyDescent="0.2">
      <c r="A174" s="3"/>
      <c r="B174" s="47" t="str">
        <f>'Données brutes'!B153</f>
        <v>ViaPatient</v>
      </c>
      <c r="C174" s="48" t="str">
        <f>IF('Données brutes'!AI153=0,"*",'Données brutes'!AI153)</f>
        <v>contact@hopsis.fr</v>
      </c>
      <c r="D174" s="29" t="str">
        <f>'Données brutes'!E153</f>
        <v>France entière</v>
      </c>
      <c r="E174" s="45">
        <f>IF('Données brutes'!F153="Oui",2,IF('Données brutes'!F153="Non",0,"*"))</f>
        <v>0</v>
      </c>
      <c r="F174" s="45">
        <f>IF('Données brutes'!H153="Oui",2,IF('Données brutes'!H153="Non",0,"*"))</f>
        <v>2</v>
      </c>
      <c r="G174" s="45">
        <f>IF('Données brutes'!J153="Oui",2,IF('Données brutes'!J153="Non",0,"*"))</f>
        <v>2</v>
      </c>
      <c r="H174" s="45">
        <f>IF('Données brutes'!L153="Oui",2,IF('Données brutes'!L153="Non",0,"*"))</f>
        <v>2</v>
      </c>
      <c r="I174" s="45">
        <f>IF('Données brutes'!N153="Oui",2,IF('Données brutes'!N153="Non",0,"*"))</f>
        <v>0</v>
      </c>
      <c r="J174" s="45">
        <f>IF('Données brutes'!P153="Oui",2,IF('Données brutes'!P153="Non",0,"*"))</f>
        <v>0</v>
      </c>
      <c r="K174" s="35">
        <f>'Calcul '!W173</f>
        <v>9</v>
      </c>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row>
    <row r="175" spans="1:104" s="2" customFormat="1" ht="18.75" x14ac:dyDescent="0.2">
      <c r="A175" s="3"/>
      <c r="B175" s="47" t="str">
        <f>'Données brutes'!B154</f>
        <v>ViiBE</v>
      </c>
      <c r="C175" s="48" t="str">
        <f>IF('Données brutes'!AI154=0,"*",'Données brutes'!AI154)</f>
        <v xml:space="preserve">viibe.co contact@viibe.co </v>
      </c>
      <c r="D175" s="29" t="str">
        <f>'Données brutes'!E154</f>
        <v>France entière</v>
      </c>
      <c r="E175" s="45">
        <f>IF('Données brutes'!F154="Oui",2,IF('Données brutes'!F154="Non",0,"*"))</f>
        <v>2</v>
      </c>
      <c r="F175" s="45">
        <f>IF('Données brutes'!H154="Oui",2,IF('Données brutes'!H154="Non",0,"*"))</f>
        <v>2</v>
      </c>
      <c r="G175" s="45">
        <f>IF('Données brutes'!J154="Oui",2,IF('Données brutes'!J154="Non",0,"*"))</f>
        <v>2</v>
      </c>
      <c r="H175" s="45">
        <f>IF('Données brutes'!L154="Oui",2,IF('Données brutes'!L154="Non",0,"*"))</f>
        <v>0</v>
      </c>
      <c r="I175" s="45">
        <f>IF('Données brutes'!N154="Oui",2,IF('Données brutes'!N154="Non",0,"*"))</f>
        <v>0</v>
      </c>
      <c r="J175" s="45">
        <f>IF('Données brutes'!P154="Oui",2,IF('Données brutes'!P154="Non",0,"*"))</f>
        <v>0</v>
      </c>
      <c r="K175" s="35">
        <f>'Calcul '!W174</f>
        <v>10</v>
      </c>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row>
    <row r="176" spans="1:104" s="2" customFormat="1" ht="18.75" x14ac:dyDescent="0.2">
      <c r="A176" s="3"/>
      <c r="B176" s="47" t="str">
        <f>'Données brutes'!B155</f>
        <v>Visio</v>
      </c>
      <c r="C176" s="48" t="str">
        <f>IF('Données brutes'!AI155=0,"*",'Données brutes'!AI155)</f>
        <v>https://t-med.fr</v>
      </c>
      <c r="D176" s="29" t="str">
        <f>'Données brutes'!E155</f>
        <v>France entière</v>
      </c>
      <c r="E176" s="45">
        <f>IF('Données brutes'!F155="Oui",2,IF('Données brutes'!F155="Non",0,"*"))</f>
        <v>2</v>
      </c>
      <c r="F176" s="45">
        <f>IF('Données brutes'!H155="Oui",2,IF('Données brutes'!H155="Non",0,"*"))</f>
        <v>2</v>
      </c>
      <c r="G176" s="45">
        <f>IF('Données brutes'!J155="Oui",2,IF('Données brutes'!J155="Non",0,"*"))</f>
        <v>2</v>
      </c>
      <c r="H176" s="45">
        <f>IF('Données brutes'!L155="Oui",2,IF('Données brutes'!L155="Non",0,"*"))</f>
        <v>0</v>
      </c>
      <c r="I176" s="45">
        <f>IF('Données brutes'!N155="Oui",2,IF('Données brutes'!N155="Non",0,"*"))</f>
        <v>0</v>
      </c>
      <c r="J176" s="45">
        <f>IF('Données brutes'!P155="Oui",2,IF('Données brutes'!P155="Non",0,"*"))</f>
        <v>0</v>
      </c>
      <c r="K176" s="35">
        <f>'Calcul '!W175</f>
        <v>7</v>
      </c>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row>
    <row r="177" spans="1:104" s="2" customFormat="1" ht="150" x14ac:dyDescent="0.2">
      <c r="A177" s="3"/>
      <c r="B177" s="47" t="str">
        <f>'Données brutes'!B156</f>
        <v>Vue Reading (Diagnostic Radiologique et Partage, en client lourd) - Vue motion (Revue d'image web) - Vue Share (Diffusion Médecin)- My Vue (patient)</v>
      </c>
      <c r="C177" s="48" t="str">
        <f>IF('Données brutes'!AI156=0,"*",'Données brutes'!AI156)</f>
        <v>https://www.philips.fr/healthcare/a-propos/contact</v>
      </c>
      <c r="D177" s="29" t="str">
        <f>'Données brutes'!E156</f>
        <v>France entière</v>
      </c>
      <c r="E177" s="45">
        <f>IF('Données brutes'!F156="Oui",2,IF('Données brutes'!F156="Non",0,"*"))</f>
        <v>0</v>
      </c>
      <c r="F177" s="45">
        <f>IF('Données brutes'!H156="Oui",2,IF('Données brutes'!H156="Non",0,"*"))</f>
        <v>2</v>
      </c>
      <c r="G177" s="45">
        <f>IF('Données brutes'!J156="Oui",2,IF('Données brutes'!J156="Non",0,"*"))</f>
        <v>0</v>
      </c>
      <c r="H177" s="45">
        <f>IF('Données brutes'!L156="Oui",2,IF('Données brutes'!L156="Non",0,"*"))</f>
        <v>0</v>
      </c>
      <c r="I177" s="45">
        <f>IF('Données brutes'!N156="Oui",2,IF('Données brutes'!N156="Non",0,"*"))</f>
        <v>0</v>
      </c>
      <c r="J177" s="45">
        <f>IF('Données brutes'!P156="Oui",2,IF('Données brutes'!P156="Non",0,"*"))</f>
        <v>0</v>
      </c>
      <c r="K177" s="35">
        <f>'Calcul '!W176</f>
        <v>10</v>
      </c>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row>
    <row r="178" spans="1:104" s="2" customFormat="1" ht="18.75" hidden="1" x14ac:dyDescent="0.2">
      <c r="A178" s="3"/>
      <c r="B178" s="47" t="e">
        <f>'Données brutes'!#REF!</f>
        <v>#REF!</v>
      </c>
      <c r="C178" s="48" t="e">
        <f>IF('Données brutes'!#REF!=0,"*",'Données brutes'!#REF!)</f>
        <v>#REF!</v>
      </c>
      <c r="D178" s="29" t="e">
        <f>'Données brutes'!#REF!</f>
        <v>#REF!</v>
      </c>
      <c r="E178" s="45" t="e">
        <f>IF('Données brutes'!#REF!="Oui",2,IF('Données brutes'!#REF!="Non",0,"*"))</f>
        <v>#REF!</v>
      </c>
      <c r="F178" s="45" t="e">
        <f>IF('Données brutes'!#REF!="Oui",2,IF('Données brutes'!#REF!="Non",0,"*"))</f>
        <v>#REF!</v>
      </c>
      <c r="G178" s="45" t="e">
        <f>IF('Données brutes'!#REF!="Oui",2,IF('Données brutes'!#REF!="Non",0,"*"))</f>
        <v>#REF!</v>
      </c>
      <c r="H178" s="45" t="e">
        <f>IF('Données brutes'!#REF!="Oui",2,IF('Données brutes'!#REF!="Non",0,"*"))</f>
        <v>#REF!</v>
      </c>
      <c r="I178" s="45" t="e">
        <f>IF('Données brutes'!#REF!="Oui",2,IF('Données brutes'!#REF!="Non",0,"*"))</f>
        <v>#REF!</v>
      </c>
      <c r="J178" s="45" t="e">
        <f>IF('Données brutes'!#REF!="Oui",2,IF('Données brutes'!#REF!="Non",0,"*"))</f>
        <v>#REF!</v>
      </c>
      <c r="K178" s="35" t="e">
        <f>'Calcul '!W177</f>
        <v>#REF!</v>
      </c>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row>
    <row r="179" spans="1:104" s="2" customFormat="1" ht="76.5" x14ac:dyDescent="0.2">
      <c r="A179" s="3"/>
      <c r="B179" s="47" t="str">
        <f>'Données brutes'!B157</f>
        <v>Yann LE GUILLOU</v>
      </c>
      <c r="C179" s="48" t="str">
        <f>IF('Données brutes'!AI157=0,"*",'Données brutes'!AI157)</f>
        <v>yann.le.guillou@biosency.com</v>
      </c>
      <c r="D179" s="29" t="str">
        <f>'Données brutes'!E157</f>
        <v>Normandie ; Grand-Est ; Nouvelle-Aquitaine ; Ile-de-France ; Bretagne ; Occitanie ; Provence-Alpes-Côte d'Azur ; Hauts-de_France</v>
      </c>
      <c r="E179" s="45">
        <f>IF('Données brutes'!F157="Oui",2,IF('Données brutes'!F157="Non",0,"*"))</f>
        <v>0</v>
      </c>
      <c r="F179" s="45" t="str">
        <f>IF('Données brutes'!H157="Oui",2,IF('Données brutes'!H157="Non",0,"*"))</f>
        <v>*</v>
      </c>
      <c r="G179" s="45">
        <f>IF('Données brutes'!J157="Oui",2,IF('Données brutes'!J157="Non",0,"*"))</f>
        <v>2</v>
      </c>
      <c r="H179" s="45">
        <f>IF('Données brutes'!L157="Oui",2,IF('Données brutes'!L157="Non",0,"*"))</f>
        <v>0</v>
      </c>
      <c r="I179" s="45">
        <f>IF('Données brutes'!N157="Oui",2,IF('Données brutes'!N157="Non",0,"*"))</f>
        <v>0</v>
      </c>
      <c r="J179" s="45">
        <f>IF('Données brutes'!P157="Oui",2,IF('Données brutes'!P157="Non",0,"*"))</f>
        <v>0</v>
      </c>
      <c r="K179" s="35">
        <f>'Calcul '!W178</f>
        <v>9.5</v>
      </c>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row>
    <row r="180" spans="1:104" s="2" customFormat="1" ht="18.75" x14ac:dyDescent="0.2">
      <c r="A180" s="3"/>
      <c r="B180" s="47" t="str">
        <f>'Données brutes'!B158</f>
        <v>Yannis GEORGANDELIS</v>
      </c>
      <c r="C180" s="48" t="str">
        <f>IF('Données brutes'!AI158=0,"*",'Données brutes'!AI158)</f>
        <v>https://www.doctorplus.eu/</v>
      </c>
      <c r="D180" s="29" t="str">
        <f>'Données brutes'!E158</f>
        <v>France entière</v>
      </c>
      <c r="E180" s="45">
        <f>IF('Données brutes'!F158="Oui",2,IF('Données brutes'!F158="Non",0,"*"))</f>
        <v>2</v>
      </c>
      <c r="F180" s="45">
        <f>IF('Données brutes'!H158="Oui",2,IF('Données brutes'!H158="Non",0,"*"))</f>
        <v>2</v>
      </c>
      <c r="G180" s="45">
        <f>IF('Données brutes'!J158="Oui",2,IF('Données brutes'!J158="Non",0,"*"))</f>
        <v>2</v>
      </c>
      <c r="H180" s="45">
        <f>IF('Données brutes'!L158="Oui",2,IF('Données brutes'!L158="Non",0,"*"))</f>
        <v>2</v>
      </c>
      <c r="I180" s="45">
        <f>IF('Données brutes'!N158="Oui",2,IF('Données brutes'!N158="Non",0,"*"))</f>
        <v>2</v>
      </c>
      <c r="J180" s="45">
        <f>IF('Données brutes'!P158="Oui",2,IF('Données brutes'!P158="Non",0,"*"))</f>
        <v>0</v>
      </c>
      <c r="K180" s="35">
        <f>'Calcul '!W179</f>
        <v>10</v>
      </c>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row>
    <row r="181" spans="1:104" s="2" customFormat="1" ht="18.75" x14ac:dyDescent="0.2">
      <c r="A181" s="3"/>
      <c r="B181" s="47" t="str">
        <f>'Données brutes'!B159</f>
        <v>Yesdoc télémédecine</v>
      </c>
      <c r="C181" s="48" t="str">
        <f>IF('Données brutes'!AI159=0,"*",'Données brutes'!AI159)</f>
        <v>*</v>
      </c>
      <c r="D181" s="29" t="str">
        <f>'Données brutes'!E159</f>
        <v>France entière</v>
      </c>
      <c r="E181" s="45">
        <f>IF('Données brutes'!F159="Oui",2,IF('Données brutes'!F159="Non",0,"*"))</f>
        <v>2</v>
      </c>
      <c r="F181" s="45">
        <f>IF('Données brutes'!H159="Oui",2,IF('Données brutes'!H159="Non",0,"*"))</f>
        <v>2</v>
      </c>
      <c r="G181" s="45">
        <f>IF('Données brutes'!J159="Oui",2,IF('Données brutes'!J159="Non",0,"*"))</f>
        <v>2</v>
      </c>
      <c r="H181" s="45">
        <f>IF('Données brutes'!L159="Oui",2,IF('Données brutes'!L159="Non",0,"*"))</f>
        <v>2</v>
      </c>
      <c r="I181" s="45">
        <f>IF('Données brutes'!N159="Oui",2,IF('Données brutes'!N159="Non",0,"*"))</f>
        <v>2</v>
      </c>
      <c r="J181" s="45">
        <f>IF('Données brutes'!P159="Oui",2,IF('Données brutes'!P159="Non",0,"*"))</f>
        <v>2</v>
      </c>
      <c r="K181" s="35">
        <f>'Calcul '!W180</f>
        <v>10</v>
      </c>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row>
    <row r="182" spans="1:104" s="2" customFormat="1" ht="18.75" hidden="1" x14ac:dyDescent="0.2">
      <c r="A182" s="3"/>
      <c r="B182" s="47">
        <f>'Données brutes'!B160</f>
        <v>0</v>
      </c>
      <c r="C182" s="48" t="str">
        <f>IF('Données brutes'!AI160=0,"*",'Données brutes'!AI160)</f>
        <v>*</v>
      </c>
      <c r="D182" s="29">
        <f>'Données brutes'!E160</f>
        <v>0</v>
      </c>
      <c r="E182" s="45" t="str">
        <f>IF('Données brutes'!F160="Oui",2,IF('Données brutes'!F160="Non",0,"*"))</f>
        <v>*</v>
      </c>
      <c r="F182" s="45" t="str">
        <f>IF('Données brutes'!H160="Oui",2,IF('Données brutes'!H160="Non",0,"*"))</f>
        <v>*</v>
      </c>
      <c r="G182" s="45" t="str">
        <f>IF('Données brutes'!J160="Oui",2,IF('Données brutes'!J160="Non",0,"*"))</f>
        <v>*</v>
      </c>
      <c r="H182" s="45" t="str">
        <f>IF('Données brutes'!L160="Oui",2,IF('Données brutes'!L160="Non",0,"*"))</f>
        <v>*</v>
      </c>
      <c r="I182" s="45" t="str">
        <f>IF('Données brutes'!N160="Oui",2,IF('Données brutes'!N160="Non",0,"*"))</f>
        <v>*</v>
      </c>
      <c r="J182" s="45" t="str">
        <f>IF('Données brutes'!P160="Oui",2,IF('Données brutes'!P160="Non",0,"*"))</f>
        <v>*</v>
      </c>
      <c r="K182" s="35">
        <f>'Calcul '!W181</f>
        <v>0</v>
      </c>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row>
    <row r="183" spans="1:104" s="2" customFormat="1" ht="18.75" hidden="1" x14ac:dyDescent="0.2">
      <c r="A183" s="3"/>
      <c r="B183" s="47">
        <f>'Données brutes'!B161</f>
        <v>0</v>
      </c>
      <c r="C183" s="48" t="str">
        <f>IF('Données brutes'!AI161=0,"*",'Données brutes'!AI161)</f>
        <v>*</v>
      </c>
      <c r="D183" s="29">
        <f>'Données brutes'!E161</f>
        <v>0</v>
      </c>
      <c r="E183" s="45" t="str">
        <f>IF('Données brutes'!F161="Oui",2,IF('Données brutes'!F161="Non",0,"*"))</f>
        <v>*</v>
      </c>
      <c r="F183" s="45" t="str">
        <f>IF('Données brutes'!H161="Oui",2,IF('Données brutes'!H161="Non",0,"*"))</f>
        <v>*</v>
      </c>
      <c r="G183" s="45" t="str">
        <f>IF('Données brutes'!J161="Oui",2,IF('Données brutes'!J161="Non",0,"*"))</f>
        <v>*</v>
      </c>
      <c r="H183" s="45" t="str">
        <f>IF('Données brutes'!L161="Oui",2,IF('Données brutes'!L161="Non",0,"*"))</f>
        <v>*</v>
      </c>
      <c r="I183" s="45" t="str">
        <f>IF('Données brutes'!N161="Oui",2,IF('Données brutes'!N161="Non",0,"*"))</f>
        <v>*</v>
      </c>
      <c r="J183" s="45" t="str">
        <f>IF('Données brutes'!P161="Oui",2,IF('Données brutes'!P161="Non",0,"*"))</f>
        <v>*</v>
      </c>
      <c r="K183" s="35">
        <f>'Calcul '!W182</f>
        <v>0</v>
      </c>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row>
    <row r="184" spans="1:104" s="2" customFormat="1" ht="18.75" hidden="1" x14ac:dyDescent="0.2">
      <c r="A184" s="3"/>
      <c r="B184" s="47">
        <f>'Données brutes'!B162</f>
        <v>0</v>
      </c>
      <c r="C184" s="48" t="str">
        <f>IF('Données brutes'!AI162=0,"*",'Données brutes'!AI162)</f>
        <v>*</v>
      </c>
      <c r="D184" s="29">
        <f>'Données brutes'!E162</f>
        <v>0</v>
      </c>
      <c r="E184" s="45" t="str">
        <f>IF('Données brutes'!F162="Oui",2,IF('Données brutes'!F162="Non",0,"*"))</f>
        <v>*</v>
      </c>
      <c r="F184" s="45" t="str">
        <f>IF('Données brutes'!H162="Oui",2,IF('Données brutes'!H162="Non",0,"*"))</f>
        <v>*</v>
      </c>
      <c r="G184" s="45" t="str">
        <f>IF('Données brutes'!J162="Oui",2,IF('Données brutes'!J162="Non",0,"*"))</f>
        <v>*</v>
      </c>
      <c r="H184" s="45" t="str">
        <f>IF('Données brutes'!L162="Oui",2,IF('Données brutes'!L162="Non",0,"*"))</f>
        <v>*</v>
      </c>
      <c r="I184" s="45" t="str">
        <f>IF('Données brutes'!N162="Oui",2,IF('Données brutes'!N162="Non",0,"*"))</f>
        <v>*</v>
      </c>
      <c r="J184" s="45" t="str">
        <f>IF('Données brutes'!P162="Oui",2,IF('Données brutes'!P162="Non",0,"*"))</f>
        <v>*</v>
      </c>
      <c r="K184" s="35">
        <f>'Calcul '!W183</f>
        <v>0</v>
      </c>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row>
    <row r="185" spans="1:104" s="2" customFormat="1" ht="18.75" hidden="1" x14ac:dyDescent="0.2">
      <c r="A185" s="3"/>
      <c r="B185" s="47">
        <f>'Données brutes'!B163</f>
        <v>0</v>
      </c>
      <c r="C185" s="48" t="str">
        <f>IF('Données brutes'!AI163=0,"*",'Données brutes'!AI163)</f>
        <v>*</v>
      </c>
      <c r="D185" s="29">
        <f>'Données brutes'!E163</f>
        <v>0</v>
      </c>
      <c r="E185" s="45" t="str">
        <f>IF('Données brutes'!F163="Oui",2,IF('Données brutes'!F163="Non",0,"*"))</f>
        <v>*</v>
      </c>
      <c r="F185" s="45" t="str">
        <f>IF('Données brutes'!H163="Oui",2,IF('Données brutes'!H163="Non",0,"*"))</f>
        <v>*</v>
      </c>
      <c r="G185" s="45" t="str">
        <f>IF('Données brutes'!J163="Oui",2,IF('Données brutes'!J163="Non",0,"*"))</f>
        <v>*</v>
      </c>
      <c r="H185" s="45" t="str">
        <f>IF('Données brutes'!L163="Oui",2,IF('Données brutes'!L163="Non",0,"*"))</f>
        <v>*</v>
      </c>
      <c r="I185" s="45" t="str">
        <f>IF('Données brutes'!N163="Oui",2,IF('Données brutes'!N163="Non",0,"*"))</f>
        <v>*</v>
      </c>
      <c r="J185" s="45" t="str">
        <f>IF('Données brutes'!P163="Oui",2,IF('Données brutes'!P163="Non",0,"*"))</f>
        <v>*</v>
      </c>
      <c r="K185" s="35">
        <f>'Calcul '!W184</f>
        <v>0</v>
      </c>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row>
    <row r="186" spans="1:104" s="2" customFormat="1" ht="18.75" hidden="1" x14ac:dyDescent="0.2">
      <c r="A186" s="3"/>
      <c r="B186" s="47">
        <f>'Données brutes'!B164</f>
        <v>0</v>
      </c>
      <c r="C186" s="48" t="str">
        <f>IF('Données brutes'!AI164=0,"*",'Données brutes'!AI164)</f>
        <v>*</v>
      </c>
      <c r="D186" s="29">
        <f>'Données brutes'!E164</f>
        <v>0</v>
      </c>
      <c r="E186" s="45" t="str">
        <f>IF('Données brutes'!F164="Oui",2,IF('Données brutes'!F164="Non",0,"*"))</f>
        <v>*</v>
      </c>
      <c r="F186" s="45" t="str">
        <f>IF('Données brutes'!H164="Oui",2,IF('Données brutes'!H164="Non",0,"*"))</f>
        <v>*</v>
      </c>
      <c r="G186" s="45" t="str">
        <f>IF('Données brutes'!J164="Oui",2,IF('Données brutes'!J164="Non",0,"*"))</f>
        <v>*</v>
      </c>
      <c r="H186" s="45" t="str">
        <f>IF('Données brutes'!L164="Oui",2,IF('Données brutes'!L164="Non",0,"*"))</f>
        <v>*</v>
      </c>
      <c r="I186" s="45" t="str">
        <f>IF('Données brutes'!N164="Oui",2,IF('Données brutes'!N164="Non",0,"*"))</f>
        <v>*</v>
      </c>
      <c r="J186" s="45" t="str">
        <f>IF('Données brutes'!P164="Oui",2,IF('Données brutes'!P164="Non",0,"*"))</f>
        <v>*</v>
      </c>
      <c r="K186" s="35">
        <f>'Calcul '!W185</f>
        <v>0</v>
      </c>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row>
    <row r="187" spans="1:104" s="2" customFormat="1" ht="18.75" hidden="1" x14ac:dyDescent="0.2">
      <c r="A187" s="3"/>
      <c r="B187" s="47">
        <f>'Données brutes'!B165</f>
        <v>0</v>
      </c>
      <c r="C187" s="48" t="str">
        <f>IF('Données brutes'!AI165=0,"*",'Données brutes'!AI165)</f>
        <v>*</v>
      </c>
      <c r="D187" s="29">
        <f>'Données brutes'!E165</f>
        <v>0</v>
      </c>
      <c r="E187" s="45" t="str">
        <f>IF('Données brutes'!F165="Oui",2,IF('Données brutes'!F165="Non",0,"*"))</f>
        <v>*</v>
      </c>
      <c r="F187" s="45" t="str">
        <f>IF('Données brutes'!H165="Oui",2,IF('Données brutes'!H165="Non",0,"*"))</f>
        <v>*</v>
      </c>
      <c r="G187" s="45" t="str">
        <f>IF('Données brutes'!J165="Oui",2,IF('Données brutes'!J165="Non",0,"*"))</f>
        <v>*</v>
      </c>
      <c r="H187" s="45" t="str">
        <f>IF('Données brutes'!L165="Oui",2,IF('Données brutes'!L165="Non",0,"*"))</f>
        <v>*</v>
      </c>
      <c r="I187" s="45" t="str">
        <f>IF('Données brutes'!N165="Oui",2,IF('Données brutes'!N165="Non",0,"*"))</f>
        <v>*</v>
      </c>
      <c r="J187" s="45" t="str">
        <f>IF('Données brutes'!P165="Oui",2,IF('Données brutes'!P165="Non",0,"*"))</f>
        <v>*</v>
      </c>
      <c r="K187" s="35">
        <f>'Calcul '!W186</f>
        <v>0</v>
      </c>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row>
    <row r="188" spans="1:104" s="2" customFormat="1" ht="18.75" hidden="1" x14ac:dyDescent="0.2">
      <c r="A188" s="3"/>
      <c r="B188" s="47">
        <f>'Données brutes'!B166</f>
        <v>0</v>
      </c>
      <c r="C188" s="48" t="str">
        <f>IF('Données brutes'!AI166=0,"*",'Données brutes'!AI166)</f>
        <v>*</v>
      </c>
      <c r="D188" s="29">
        <f>'Données brutes'!E166</f>
        <v>0</v>
      </c>
      <c r="E188" s="45" t="str">
        <f>IF('Données brutes'!F166="Oui",2,IF('Données brutes'!F166="Non",0,"*"))</f>
        <v>*</v>
      </c>
      <c r="F188" s="45" t="str">
        <f>IF('Données brutes'!H166="Oui",2,IF('Données brutes'!H166="Non",0,"*"))</f>
        <v>*</v>
      </c>
      <c r="G188" s="45" t="str">
        <f>IF('Données brutes'!J166="Oui",2,IF('Données brutes'!J166="Non",0,"*"))</f>
        <v>*</v>
      </c>
      <c r="H188" s="45" t="str">
        <f>IF('Données brutes'!L166="Oui",2,IF('Données brutes'!L166="Non",0,"*"))</f>
        <v>*</v>
      </c>
      <c r="I188" s="45" t="str">
        <f>IF('Données brutes'!N166="Oui",2,IF('Données brutes'!N166="Non",0,"*"))</f>
        <v>*</v>
      </c>
      <c r="J188" s="45" t="str">
        <f>IF('Données brutes'!P166="Oui",2,IF('Données brutes'!P166="Non",0,"*"))</f>
        <v>*</v>
      </c>
      <c r="K188" s="35">
        <f>'Calcul '!W187</f>
        <v>0</v>
      </c>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row>
    <row r="189" spans="1:104" s="2" customFormat="1" ht="18.75" hidden="1" x14ac:dyDescent="0.2">
      <c r="A189" s="3"/>
      <c r="B189" s="47">
        <f>'Données brutes'!B167</f>
        <v>0</v>
      </c>
      <c r="C189" s="48" t="str">
        <f>IF('Données brutes'!AI167=0,"*",'Données brutes'!AI167)</f>
        <v>*</v>
      </c>
      <c r="D189" s="29">
        <f>'Données brutes'!E167</f>
        <v>0</v>
      </c>
      <c r="E189" s="45" t="str">
        <f>IF('Données brutes'!F167="Oui",2,IF('Données brutes'!F167="Non",0,"*"))</f>
        <v>*</v>
      </c>
      <c r="F189" s="45" t="str">
        <f>IF('Données brutes'!H167="Oui",2,IF('Données brutes'!H167="Non",0,"*"))</f>
        <v>*</v>
      </c>
      <c r="G189" s="45" t="str">
        <f>IF('Données brutes'!J167="Oui",2,IF('Données brutes'!J167="Non",0,"*"))</f>
        <v>*</v>
      </c>
      <c r="H189" s="45" t="str">
        <f>IF('Données brutes'!L167="Oui",2,IF('Données brutes'!L167="Non",0,"*"))</f>
        <v>*</v>
      </c>
      <c r="I189" s="45" t="str">
        <f>IF('Données brutes'!N167="Oui",2,IF('Données brutes'!N167="Non",0,"*"))</f>
        <v>*</v>
      </c>
      <c r="J189" s="45" t="str">
        <f>IF('Données brutes'!P167="Oui",2,IF('Données brutes'!P167="Non",0,"*"))</f>
        <v>*</v>
      </c>
      <c r="K189" s="35">
        <f>'Calcul '!W188</f>
        <v>0</v>
      </c>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row>
    <row r="190" spans="1:104" s="2" customFormat="1" ht="18.75" hidden="1" x14ac:dyDescent="0.2">
      <c r="A190" s="3"/>
      <c r="B190" s="47">
        <f>'Données brutes'!B168</f>
        <v>0</v>
      </c>
      <c r="C190" s="48" t="str">
        <f>IF('Données brutes'!AI168=0,"*",'Données brutes'!AI168)</f>
        <v>*</v>
      </c>
      <c r="D190" s="29">
        <f>'Données brutes'!E168</f>
        <v>0</v>
      </c>
      <c r="E190" s="45" t="str">
        <f>IF('Données brutes'!F168="Oui",2,IF('Données brutes'!F168="Non",0,"*"))</f>
        <v>*</v>
      </c>
      <c r="F190" s="45" t="str">
        <f>IF('Données brutes'!H168="Oui",2,IF('Données brutes'!H168="Non",0,"*"))</f>
        <v>*</v>
      </c>
      <c r="G190" s="45" t="str">
        <f>IF('Données brutes'!J168="Oui",2,IF('Données brutes'!J168="Non",0,"*"))</f>
        <v>*</v>
      </c>
      <c r="H190" s="45" t="str">
        <f>IF('Données brutes'!L168="Oui",2,IF('Données brutes'!L168="Non",0,"*"))</f>
        <v>*</v>
      </c>
      <c r="I190" s="45" t="str">
        <f>IF('Données brutes'!N168="Oui",2,IF('Données brutes'!N168="Non",0,"*"))</f>
        <v>*</v>
      </c>
      <c r="J190" s="45" t="str">
        <f>IF('Données brutes'!P168="Oui",2,IF('Données brutes'!P168="Non",0,"*"))</f>
        <v>*</v>
      </c>
      <c r="K190" s="35">
        <f>'Calcul '!W189</f>
        <v>0</v>
      </c>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row>
    <row r="191" spans="1:104" s="2" customFormat="1" ht="18.75" hidden="1" x14ac:dyDescent="0.2">
      <c r="A191" s="3"/>
      <c r="B191" s="47">
        <f>'Données brutes'!B169</f>
        <v>0</v>
      </c>
      <c r="C191" s="48" t="str">
        <f>IF('Données brutes'!AI169=0,"*",'Données brutes'!AI169)</f>
        <v>*</v>
      </c>
      <c r="D191" s="29">
        <f>'Données brutes'!E169</f>
        <v>0</v>
      </c>
      <c r="E191" s="45" t="str">
        <f>IF('Données brutes'!F169="Oui",2,IF('Données brutes'!F169="Non",0,"*"))</f>
        <v>*</v>
      </c>
      <c r="F191" s="45" t="str">
        <f>IF('Données brutes'!H169="Oui",2,IF('Données brutes'!H169="Non",0,"*"))</f>
        <v>*</v>
      </c>
      <c r="G191" s="45" t="str">
        <f>IF('Données brutes'!J169="Oui",2,IF('Données brutes'!J169="Non",0,"*"))</f>
        <v>*</v>
      </c>
      <c r="H191" s="45" t="str">
        <f>IF('Données brutes'!L169="Oui",2,IF('Données brutes'!L169="Non",0,"*"))</f>
        <v>*</v>
      </c>
      <c r="I191" s="45" t="str">
        <f>IF('Données brutes'!N169="Oui",2,IF('Données brutes'!N169="Non",0,"*"))</f>
        <v>*</v>
      </c>
      <c r="J191" s="45" t="str">
        <f>IF('Données brutes'!P169="Oui",2,IF('Données brutes'!P169="Non",0,"*"))</f>
        <v>*</v>
      </c>
      <c r="K191" s="35">
        <f>'Calcul '!W190</f>
        <v>0</v>
      </c>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row>
    <row r="192" spans="1:104" s="2" customFormat="1" ht="18.75" hidden="1" x14ac:dyDescent="0.2">
      <c r="A192" s="3"/>
      <c r="B192" s="47">
        <f>'Données brutes'!B170</f>
        <v>0</v>
      </c>
      <c r="C192" s="48" t="str">
        <f>IF('Données brutes'!AI170=0,"*",'Données brutes'!AI170)</f>
        <v>*</v>
      </c>
      <c r="D192" s="29">
        <f>'Données brutes'!E170</f>
        <v>0</v>
      </c>
      <c r="E192" s="45" t="str">
        <f>IF('Données brutes'!F170="Oui",2,IF('Données brutes'!F170="Non",0,"*"))</f>
        <v>*</v>
      </c>
      <c r="F192" s="45" t="str">
        <f>IF('Données brutes'!H170="Oui",2,IF('Données brutes'!H170="Non",0,"*"))</f>
        <v>*</v>
      </c>
      <c r="G192" s="45" t="str">
        <f>IF('Données brutes'!J170="Oui",2,IF('Données brutes'!J170="Non",0,"*"))</f>
        <v>*</v>
      </c>
      <c r="H192" s="45" t="str">
        <f>IF('Données brutes'!L170="Oui",2,IF('Données brutes'!L170="Non",0,"*"))</f>
        <v>*</v>
      </c>
      <c r="I192" s="45" t="str">
        <f>IF('Données brutes'!N170="Oui",2,IF('Données brutes'!N170="Non",0,"*"))</f>
        <v>*</v>
      </c>
      <c r="J192" s="45" t="str">
        <f>IF('Données brutes'!P170="Oui",2,IF('Données brutes'!P170="Non",0,"*"))</f>
        <v>*</v>
      </c>
      <c r="K192" s="35">
        <f>'Calcul '!W191</f>
        <v>0</v>
      </c>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row>
    <row r="193" spans="1:104" s="2" customFormat="1" ht="18.75" hidden="1" x14ac:dyDescent="0.2">
      <c r="A193" s="3"/>
      <c r="B193" s="47">
        <f>'Données brutes'!B171</f>
        <v>0</v>
      </c>
      <c r="C193" s="48" t="str">
        <f>IF('Données brutes'!AI171=0,"*",'Données brutes'!AI171)</f>
        <v>*</v>
      </c>
      <c r="D193" s="29">
        <f>'Données brutes'!E171</f>
        <v>0</v>
      </c>
      <c r="E193" s="45" t="str">
        <f>IF('Données brutes'!F171="Oui",2,IF('Données brutes'!F171="Non",0,"*"))</f>
        <v>*</v>
      </c>
      <c r="F193" s="45" t="str">
        <f>IF('Données brutes'!H171="Oui",2,IF('Données brutes'!H171="Non",0,"*"))</f>
        <v>*</v>
      </c>
      <c r="G193" s="45" t="str">
        <f>IF('Données brutes'!J171="Oui",2,IF('Données brutes'!J171="Non",0,"*"))</f>
        <v>*</v>
      </c>
      <c r="H193" s="45" t="str">
        <f>IF('Données brutes'!L171="Oui",2,IF('Données brutes'!L171="Non",0,"*"))</f>
        <v>*</v>
      </c>
      <c r="I193" s="45" t="str">
        <f>IF('Données brutes'!N171="Oui",2,IF('Données brutes'!N171="Non",0,"*"))</f>
        <v>*</v>
      </c>
      <c r="J193" s="45" t="str">
        <f>IF('Données brutes'!P171="Oui",2,IF('Données brutes'!P171="Non",0,"*"))</f>
        <v>*</v>
      </c>
      <c r="K193" s="35">
        <f>'Calcul '!W192</f>
        <v>0</v>
      </c>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row>
    <row r="194" spans="1:104" s="2" customFormat="1" ht="18.75" hidden="1" x14ac:dyDescent="0.2">
      <c r="A194" s="3"/>
      <c r="B194" s="47">
        <f>'Données brutes'!B172</f>
        <v>0</v>
      </c>
      <c r="C194" s="48" t="str">
        <f>IF('Données brutes'!AI172=0,"*",'Données brutes'!AI172)</f>
        <v>*</v>
      </c>
      <c r="D194" s="29">
        <f>'Données brutes'!E172</f>
        <v>0</v>
      </c>
      <c r="E194" s="45" t="str">
        <f>IF('Données brutes'!F172="Oui",2,IF('Données brutes'!F172="Non",0,"*"))</f>
        <v>*</v>
      </c>
      <c r="F194" s="45" t="str">
        <f>IF('Données brutes'!H172="Oui",2,IF('Données brutes'!H172="Non",0,"*"))</f>
        <v>*</v>
      </c>
      <c r="G194" s="45" t="str">
        <f>IF('Données brutes'!J172="Oui",2,IF('Données brutes'!J172="Non",0,"*"))</f>
        <v>*</v>
      </c>
      <c r="H194" s="45" t="str">
        <f>IF('Données brutes'!L172="Oui",2,IF('Données brutes'!L172="Non",0,"*"))</f>
        <v>*</v>
      </c>
      <c r="I194" s="45" t="str">
        <f>IF('Données brutes'!N172="Oui",2,IF('Données brutes'!N172="Non",0,"*"))</f>
        <v>*</v>
      </c>
      <c r="J194" s="45" t="str">
        <f>IF('Données brutes'!P172="Oui",2,IF('Données brutes'!P172="Non",0,"*"))</f>
        <v>*</v>
      </c>
      <c r="K194" s="35">
        <f>'Calcul '!W193</f>
        <v>0</v>
      </c>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row>
    <row r="195" spans="1:104" s="2" customFormat="1" ht="18.75" hidden="1" x14ac:dyDescent="0.2">
      <c r="A195" s="3"/>
      <c r="B195" s="47">
        <f>'Données brutes'!B173</f>
        <v>0</v>
      </c>
      <c r="C195" s="48" t="str">
        <f>IF('Données brutes'!AI173=0,"*",'Données brutes'!AI173)</f>
        <v>*</v>
      </c>
      <c r="D195" s="29">
        <f>'Données brutes'!E173</f>
        <v>0</v>
      </c>
      <c r="E195" s="45" t="str">
        <f>IF('Données brutes'!F173="Oui",2,IF('Données brutes'!F173="Non",0,"*"))</f>
        <v>*</v>
      </c>
      <c r="F195" s="45" t="str">
        <f>IF('Données brutes'!H173="Oui",2,IF('Données brutes'!H173="Non",0,"*"))</f>
        <v>*</v>
      </c>
      <c r="G195" s="45" t="str">
        <f>IF('Données brutes'!J173="Oui",2,IF('Données brutes'!J173="Non",0,"*"))</f>
        <v>*</v>
      </c>
      <c r="H195" s="45" t="str">
        <f>IF('Données brutes'!L173="Oui",2,IF('Données brutes'!L173="Non",0,"*"))</f>
        <v>*</v>
      </c>
      <c r="I195" s="45" t="str">
        <f>IF('Données brutes'!N173="Oui",2,IF('Données brutes'!N173="Non",0,"*"))</f>
        <v>*</v>
      </c>
      <c r="J195" s="45" t="str">
        <f>IF('Données brutes'!P173="Oui",2,IF('Données brutes'!P173="Non",0,"*"))</f>
        <v>*</v>
      </c>
      <c r="K195" s="35">
        <f>'Calcul '!W194</f>
        <v>0</v>
      </c>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row>
    <row r="196" spans="1:104" s="2" customFormat="1" ht="18.75" hidden="1" x14ac:dyDescent="0.2">
      <c r="A196" s="3"/>
      <c r="B196" s="47">
        <f>'Données brutes'!B174</f>
        <v>0</v>
      </c>
      <c r="C196" s="48" t="str">
        <f>IF('Données brutes'!AI174=0,"*",'Données brutes'!AI174)</f>
        <v>*</v>
      </c>
      <c r="D196" s="29">
        <f>'Données brutes'!E174</f>
        <v>0</v>
      </c>
      <c r="E196" s="45" t="str">
        <f>IF('Données brutes'!F174="Oui",2,IF('Données brutes'!F174="Non",0,"*"))</f>
        <v>*</v>
      </c>
      <c r="F196" s="45" t="str">
        <f>IF('Données brutes'!H174="Oui",2,IF('Données brutes'!H174="Non",0,"*"))</f>
        <v>*</v>
      </c>
      <c r="G196" s="45" t="str">
        <f>IF('Données brutes'!J174="Oui",2,IF('Données brutes'!J174="Non",0,"*"))</f>
        <v>*</v>
      </c>
      <c r="H196" s="45" t="str">
        <f>IF('Données brutes'!L174="Oui",2,IF('Données brutes'!L174="Non",0,"*"))</f>
        <v>*</v>
      </c>
      <c r="I196" s="45" t="str">
        <f>IF('Données brutes'!N174="Oui",2,IF('Données brutes'!N174="Non",0,"*"))</f>
        <v>*</v>
      </c>
      <c r="J196" s="45" t="str">
        <f>IF('Données brutes'!P174="Oui",2,IF('Données brutes'!P174="Non",0,"*"))</f>
        <v>*</v>
      </c>
      <c r="K196" s="35">
        <f>'Calcul '!W195</f>
        <v>0</v>
      </c>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row>
    <row r="197" spans="1:104" s="2" customFormat="1" ht="18.75" hidden="1" x14ac:dyDescent="0.2">
      <c r="A197" s="3"/>
      <c r="B197" s="47">
        <f>'Données brutes'!B175</f>
        <v>0</v>
      </c>
      <c r="C197" s="48" t="str">
        <f>IF('Données brutes'!AI175=0,"*",'Données brutes'!AI175)</f>
        <v>*</v>
      </c>
      <c r="D197" s="29">
        <f>'Données brutes'!E175</f>
        <v>0</v>
      </c>
      <c r="E197" s="45" t="str">
        <f>IF('Données brutes'!F175="Oui",2,IF('Données brutes'!F175="Non",0,"*"))</f>
        <v>*</v>
      </c>
      <c r="F197" s="45" t="str">
        <f>IF('Données brutes'!H175="Oui",2,IF('Données brutes'!H175="Non",0,"*"))</f>
        <v>*</v>
      </c>
      <c r="G197" s="45" t="str">
        <f>IF('Données brutes'!J175="Oui",2,IF('Données brutes'!J175="Non",0,"*"))</f>
        <v>*</v>
      </c>
      <c r="H197" s="45" t="str">
        <f>IF('Données brutes'!L175="Oui",2,IF('Données brutes'!L175="Non",0,"*"))</f>
        <v>*</v>
      </c>
      <c r="I197" s="45" t="str">
        <f>IF('Données brutes'!N175="Oui",2,IF('Données brutes'!N175="Non",0,"*"))</f>
        <v>*</v>
      </c>
      <c r="J197" s="45" t="str">
        <f>IF('Données brutes'!P175="Oui",2,IF('Données brutes'!P175="Non",0,"*"))</f>
        <v>*</v>
      </c>
      <c r="K197" s="35">
        <f>'Calcul '!W196</f>
        <v>0</v>
      </c>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row>
    <row r="198" spans="1:104" s="2" customFormat="1" ht="18.75" hidden="1" x14ac:dyDescent="0.2">
      <c r="A198" s="3"/>
      <c r="B198" s="47">
        <f>'Données brutes'!B176</f>
        <v>0</v>
      </c>
      <c r="C198" s="48" t="str">
        <f>IF('Données brutes'!AI176=0,"*",'Données brutes'!AI176)</f>
        <v>*</v>
      </c>
      <c r="D198" s="29">
        <f>'Données brutes'!E176</f>
        <v>0</v>
      </c>
      <c r="E198" s="45" t="str">
        <f>IF('Données brutes'!F176="Oui",2,IF('Données brutes'!F176="Non",0,"*"))</f>
        <v>*</v>
      </c>
      <c r="F198" s="45" t="str">
        <f>IF('Données brutes'!H176="Oui",2,IF('Données brutes'!H176="Non",0,"*"))</f>
        <v>*</v>
      </c>
      <c r="G198" s="45" t="str">
        <f>IF('Données brutes'!J176="Oui",2,IF('Données brutes'!J176="Non",0,"*"))</f>
        <v>*</v>
      </c>
      <c r="H198" s="45" t="str">
        <f>IF('Données brutes'!L176="Oui",2,IF('Données brutes'!L176="Non",0,"*"))</f>
        <v>*</v>
      </c>
      <c r="I198" s="45" t="str">
        <f>IF('Données brutes'!N176="Oui",2,IF('Données brutes'!N176="Non",0,"*"))</f>
        <v>*</v>
      </c>
      <c r="J198" s="45" t="str">
        <f>IF('Données brutes'!P176="Oui",2,IF('Données brutes'!P176="Non",0,"*"))</f>
        <v>*</v>
      </c>
      <c r="K198" s="35">
        <f>'Calcul '!W197</f>
        <v>0</v>
      </c>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row>
    <row r="199" spans="1:104" s="2" customFormat="1" ht="18.75" hidden="1" x14ac:dyDescent="0.2">
      <c r="A199" s="3"/>
      <c r="B199" s="47">
        <f>'Données brutes'!B177</f>
        <v>0</v>
      </c>
      <c r="C199" s="48" t="str">
        <f>IF('Données brutes'!AI177=0,"*",'Données brutes'!AI177)</f>
        <v>*</v>
      </c>
      <c r="D199" s="29">
        <f>'Données brutes'!E177</f>
        <v>0</v>
      </c>
      <c r="E199" s="45" t="str">
        <f>IF('Données brutes'!F177="Oui",2,IF('Données brutes'!F177="Non",0,"*"))</f>
        <v>*</v>
      </c>
      <c r="F199" s="45" t="str">
        <f>IF('Données brutes'!H177="Oui",2,IF('Données brutes'!H177="Non",0,"*"))</f>
        <v>*</v>
      </c>
      <c r="G199" s="45" t="str">
        <f>IF('Données brutes'!J177="Oui",2,IF('Données brutes'!J177="Non",0,"*"))</f>
        <v>*</v>
      </c>
      <c r="H199" s="45" t="str">
        <f>IF('Données brutes'!L177="Oui",2,IF('Données brutes'!L177="Non",0,"*"))</f>
        <v>*</v>
      </c>
      <c r="I199" s="45" t="str">
        <f>IF('Données brutes'!N177="Oui",2,IF('Données brutes'!N177="Non",0,"*"))</f>
        <v>*</v>
      </c>
      <c r="J199" s="45" t="str">
        <f>IF('Données brutes'!P177="Oui",2,IF('Données brutes'!P177="Non",0,"*"))</f>
        <v>*</v>
      </c>
      <c r="K199" s="35">
        <f>'Calcul '!W198</f>
        <v>0</v>
      </c>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row>
    <row r="200" spans="1:104" s="2" customFormat="1" ht="18.75" hidden="1" x14ac:dyDescent="0.2">
      <c r="A200" s="3"/>
      <c r="B200" s="47">
        <f>'Données brutes'!B178</f>
        <v>0</v>
      </c>
      <c r="C200" s="48" t="str">
        <f>IF('Données brutes'!AI178=0,"*",'Données brutes'!AI178)</f>
        <v>*</v>
      </c>
      <c r="D200" s="29">
        <f>'Données brutes'!E178</f>
        <v>0</v>
      </c>
      <c r="E200" s="45" t="str">
        <f>IF('Données brutes'!F178="Oui",2,IF('Données brutes'!F178="Non",0,"*"))</f>
        <v>*</v>
      </c>
      <c r="F200" s="45" t="str">
        <f>IF('Données brutes'!H178="Oui",2,IF('Données brutes'!H178="Non",0,"*"))</f>
        <v>*</v>
      </c>
      <c r="G200" s="45" t="str">
        <f>IF('Données brutes'!J178="Oui",2,IF('Données brutes'!J178="Non",0,"*"))</f>
        <v>*</v>
      </c>
      <c r="H200" s="45" t="str">
        <f>IF('Données brutes'!L178="Oui",2,IF('Données brutes'!L178="Non",0,"*"))</f>
        <v>*</v>
      </c>
      <c r="I200" s="45" t="str">
        <f>IF('Données brutes'!N178="Oui",2,IF('Données brutes'!N178="Non",0,"*"))</f>
        <v>*</v>
      </c>
      <c r="J200" s="45" t="str">
        <f>IF('Données brutes'!P178="Oui",2,IF('Données brutes'!P178="Non",0,"*"))</f>
        <v>*</v>
      </c>
      <c r="K200" s="35">
        <f>'Calcul '!W199</f>
        <v>0</v>
      </c>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row>
    <row r="201" spans="1:104" s="2" customFormat="1" ht="18.75" hidden="1" x14ac:dyDescent="0.2">
      <c r="A201" s="3"/>
      <c r="B201" s="47">
        <f>'Données brutes'!B179</f>
        <v>0</v>
      </c>
      <c r="C201" s="48" t="str">
        <f>IF('Données brutes'!AI179=0,"*",'Données brutes'!AI179)</f>
        <v>*</v>
      </c>
      <c r="D201" s="29">
        <f>'Données brutes'!E179</f>
        <v>0</v>
      </c>
      <c r="E201" s="45" t="str">
        <f>IF('Données brutes'!F179="Oui",2,IF('Données brutes'!F179="Non",0,"*"))</f>
        <v>*</v>
      </c>
      <c r="F201" s="45" t="str">
        <f>IF('Données brutes'!H179="Oui",2,IF('Données brutes'!H179="Non",0,"*"))</f>
        <v>*</v>
      </c>
      <c r="G201" s="45" t="str">
        <f>IF('Données brutes'!J179="Oui",2,IF('Données brutes'!J179="Non",0,"*"))</f>
        <v>*</v>
      </c>
      <c r="H201" s="45" t="str">
        <f>IF('Données brutes'!L179="Oui",2,IF('Données brutes'!L179="Non",0,"*"))</f>
        <v>*</v>
      </c>
      <c r="I201" s="45" t="str">
        <f>IF('Données brutes'!N179="Oui",2,IF('Données brutes'!N179="Non",0,"*"))</f>
        <v>*</v>
      </c>
      <c r="J201" s="45" t="str">
        <f>IF('Données brutes'!P179="Oui",2,IF('Données brutes'!P179="Non",0,"*"))</f>
        <v>*</v>
      </c>
      <c r="K201" s="35">
        <f>'Calcul '!W200</f>
        <v>0</v>
      </c>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row>
    <row r="202" spans="1:104" s="2" customFormat="1" ht="18.75" hidden="1" x14ac:dyDescent="0.2">
      <c r="A202" s="3"/>
      <c r="B202" s="47">
        <f>'Données brutes'!B180</f>
        <v>0</v>
      </c>
      <c r="C202" s="48" t="str">
        <f>IF('Données brutes'!AI180=0,"*",'Données brutes'!AI180)</f>
        <v>*</v>
      </c>
      <c r="D202" s="29">
        <f>'Données brutes'!E180</f>
        <v>0</v>
      </c>
      <c r="E202" s="45" t="str">
        <f>IF('Données brutes'!F180="Oui",2,IF('Données brutes'!F180="Non",0,"*"))</f>
        <v>*</v>
      </c>
      <c r="F202" s="45" t="str">
        <f>IF('Données brutes'!H180="Oui",2,IF('Données brutes'!H180="Non",0,"*"))</f>
        <v>*</v>
      </c>
      <c r="G202" s="45" t="str">
        <f>IF('Données brutes'!J180="Oui",2,IF('Données brutes'!J180="Non",0,"*"))</f>
        <v>*</v>
      </c>
      <c r="H202" s="45" t="str">
        <f>IF('Données brutes'!L180="Oui",2,IF('Données brutes'!L180="Non",0,"*"))</f>
        <v>*</v>
      </c>
      <c r="I202" s="45" t="str">
        <f>IF('Données brutes'!N180="Oui",2,IF('Données brutes'!N180="Non",0,"*"))</f>
        <v>*</v>
      </c>
      <c r="J202" s="45" t="str">
        <f>IF('Données brutes'!P180="Oui",2,IF('Données brutes'!P180="Non",0,"*"))</f>
        <v>*</v>
      </c>
      <c r="K202" s="35">
        <f>'Calcul '!W201</f>
        <v>0</v>
      </c>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row>
    <row r="203" spans="1:104" s="2" customFormat="1" ht="18.75" hidden="1" x14ac:dyDescent="0.2">
      <c r="A203" s="3"/>
      <c r="B203" s="47">
        <f>'Données brutes'!B181</f>
        <v>0</v>
      </c>
      <c r="C203" s="48" t="str">
        <f>IF('Données brutes'!AI181=0,"*",'Données brutes'!AI181)</f>
        <v>*</v>
      </c>
      <c r="D203" s="29">
        <f>'Données brutes'!E181</f>
        <v>0</v>
      </c>
      <c r="E203" s="45" t="str">
        <f>IF('Données brutes'!F181="Oui",2,IF('Données brutes'!F181="Non",0,"*"))</f>
        <v>*</v>
      </c>
      <c r="F203" s="45" t="str">
        <f>IF('Données brutes'!H181="Oui",2,IF('Données brutes'!H181="Non",0,"*"))</f>
        <v>*</v>
      </c>
      <c r="G203" s="45" t="str">
        <f>IF('Données brutes'!J181="Oui",2,IF('Données brutes'!J181="Non",0,"*"))</f>
        <v>*</v>
      </c>
      <c r="H203" s="45" t="str">
        <f>IF('Données brutes'!L181="Oui",2,IF('Données brutes'!L181="Non",0,"*"))</f>
        <v>*</v>
      </c>
      <c r="I203" s="45" t="str">
        <f>IF('Données brutes'!N181="Oui",2,IF('Données brutes'!N181="Non",0,"*"))</f>
        <v>*</v>
      </c>
      <c r="J203" s="45" t="str">
        <f>IF('Données brutes'!P181="Oui",2,IF('Données brutes'!P181="Non",0,"*"))</f>
        <v>*</v>
      </c>
      <c r="K203" s="35">
        <f>'Calcul '!W202</f>
        <v>0</v>
      </c>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row>
    <row r="204" spans="1:104" s="2" customFormat="1" ht="18.75" hidden="1" x14ac:dyDescent="0.2">
      <c r="A204" s="3"/>
      <c r="B204" s="47">
        <f>'Données brutes'!B182</f>
        <v>0</v>
      </c>
      <c r="C204" s="48" t="str">
        <f>IF('Données brutes'!AI182=0,"*",'Données brutes'!AI182)</f>
        <v>*</v>
      </c>
      <c r="D204" s="29">
        <f>'Données brutes'!E182</f>
        <v>0</v>
      </c>
      <c r="E204" s="45" t="str">
        <f>IF('Données brutes'!F182="Oui",2,IF('Données brutes'!F182="Non",0,"*"))</f>
        <v>*</v>
      </c>
      <c r="F204" s="45" t="str">
        <f>IF('Données brutes'!H182="Oui",2,IF('Données brutes'!H182="Non",0,"*"))</f>
        <v>*</v>
      </c>
      <c r="G204" s="45" t="str">
        <f>IF('Données brutes'!J182="Oui",2,IF('Données brutes'!J182="Non",0,"*"))</f>
        <v>*</v>
      </c>
      <c r="H204" s="45" t="str">
        <f>IF('Données brutes'!L182="Oui",2,IF('Données brutes'!L182="Non",0,"*"))</f>
        <v>*</v>
      </c>
      <c r="I204" s="45" t="str">
        <f>IF('Données brutes'!N182="Oui",2,IF('Données brutes'!N182="Non",0,"*"))</f>
        <v>*</v>
      </c>
      <c r="J204" s="45" t="str">
        <f>IF('Données brutes'!P182="Oui",2,IF('Données brutes'!P182="Non",0,"*"))</f>
        <v>*</v>
      </c>
      <c r="K204" s="35">
        <f>'Calcul '!W203</f>
        <v>0</v>
      </c>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row>
    <row r="205" spans="1:104" s="2" customFormat="1" ht="18.75" hidden="1" x14ac:dyDescent="0.2">
      <c r="A205" s="3"/>
      <c r="B205" s="47">
        <f>'Données brutes'!B183</f>
        <v>0</v>
      </c>
      <c r="C205" s="48" t="str">
        <f>IF('Données brutes'!AI183=0,"*",'Données brutes'!AI183)</f>
        <v>*</v>
      </c>
      <c r="D205" s="29">
        <f>'Données brutes'!E183</f>
        <v>0</v>
      </c>
      <c r="E205" s="45" t="str">
        <f>IF('Données brutes'!F183="Oui",2,IF('Données brutes'!F183="Non",0,"*"))</f>
        <v>*</v>
      </c>
      <c r="F205" s="45" t="str">
        <f>IF('Données brutes'!H183="Oui",2,IF('Données brutes'!H183="Non",0,"*"))</f>
        <v>*</v>
      </c>
      <c r="G205" s="45" t="str">
        <f>IF('Données brutes'!J183="Oui",2,IF('Données brutes'!J183="Non",0,"*"))</f>
        <v>*</v>
      </c>
      <c r="H205" s="45" t="str">
        <f>IF('Données brutes'!L183="Oui",2,IF('Données brutes'!L183="Non",0,"*"))</f>
        <v>*</v>
      </c>
      <c r="I205" s="45" t="str">
        <f>IF('Données brutes'!N183="Oui",2,IF('Données brutes'!N183="Non",0,"*"))</f>
        <v>*</v>
      </c>
      <c r="J205" s="45" t="str">
        <f>IF('Données brutes'!P183="Oui",2,IF('Données brutes'!P183="Non",0,"*"))</f>
        <v>*</v>
      </c>
      <c r="K205" s="35">
        <f>'Calcul '!W204</f>
        <v>0</v>
      </c>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row>
    <row r="206" spans="1:104" s="2" customFormat="1" ht="18.75" hidden="1" x14ac:dyDescent="0.2">
      <c r="A206" s="3"/>
      <c r="B206" s="47">
        <f>'Données brutes'!B184</f>
        <v>0</v>
      </c>
      <c r="C206" s="48" t="str">
        <f>IF('Données brutes'!AI184=0,"*",'Données brutes'!AI184)</f>
        <v>*</v>
      </c>
      <c r="D206" s="29">
        <f>'Données brutes'!E184</f>
        <v>0</v>
      </c>
      <c r="E206" s="45" t="str">
        <f>IF('Données brutes'!F184="Oui",2,IF('Données brutes'!F184="Non",0,"*"))</f>
        <v>*</v>
      </c>
      <c r="F206" s="45" t="str">
        <f>IF('Données brutes'!H184="Oui",2,IF('Données brutes'!H184="Non",0,"*"))</f>
        <v>*</v>
      </c>
      <c r="G206" s="45" t="str">
        <f>IF('Données brutes'!J184="Oui",2,IF('Données brutes'!J184="Non",0,"*"))</f>
        <v>*</v>
      </c>
      <c r="H206" s="45" t="str">
        <f>IF('Données brutes'!L184="Oui",2,IF('Données brutes'!L184="Non",0,"*"))</f>
        <v>*</v>
      </c>
      <c r="I206" s="45" t="str">
        <f>IF('Données brutes'!N184="Oui",2,IF('Données brutes'!N184="Non",0,"*"))</f>
        <v>*</v>
      </c>
      <c r="J206" s="45" t="str">
        <f>IF('Données brutes'!P184="Oui",2,IF('Données brutes'!P184="Non",0,"*"))</f>
        <v>*</v>
      </c>
      <c r="K206" s="35">
        <f>'Calcul '!W205</f>
        <v>0</v>
      </c>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row>
    <row r="207" spans="1:104" s="2" customFormat="1" ht="18.75" hidden="1" x14ac:dyDescent="0.2">
      <c r="A207" s="3"/>
      <c r="B207" s="47">
        <f>'Données brutes'!B185</f>
        <v>0</v>
      </c>
      <c r="C207" s="48" t="str">
        <f>IF('Données brutes'!AI185=0,"*",'Données brutes'!AI185)</f>
        <v>*</v>
      </c>
      <c r="D207" s="29">
        <f>'Données brutes'!E185</f>
        <v>0</v>
      </c>
      <c r="E207" s="45" t="str">
        <f>IF('Données brutes'!F185="Oui",2,IF('Données brutes'!F185="Non",0,"*"))</f>
        <v>*</v>
      </c>
      <c r="F207" s="45" t="str">
        <f>IF('Données brutes'!H185="Oui",2,IF('Données brutes'!H185="Non",0,"*"))</f>
        <v>*</v>
      </c>
      <c r="G207" s="45" t="str">
        <f>IF('Données brutes'!J185="Oui",2,IF('Données brutes'!J185="Non",0,"*"))</f>
        <v>*</v>
      </c>
      <c r="H207" s="45" t="str">
        <f>IF('Données brutes'!L185="Oui",2,IF('Données brutes'!L185="Non",0,"*"))</f>
        <v>*</v>
      </c>
      <c r="I207" s="45" t="str">
        <f>IF('Données brutes'!N185="Oui",2,IF('Données brutes'!N185="Non",0,"*"))</f>
        <v>*</v>
      </c>
      <c r="J207" s="45" t="str">
        <f>IF('Données brutes'!P185="Oui",2,IF('Données brutes'!P185="Non",0,"*"))</f>
        <v>*</v>
      </c>
      <c r="K207" s="35">
        <f>'Calcul '!W206</f>
        <v>0</v>
      </c>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row>
    <row r="208" spans="1:104" s="2" customFormat="1" ht="18.75" hidden="1" x14ac:dyDescent="0.2">
      <c r="A208" s="3"/>
      <c r="B208" s="47">
        <f>'Données brutes'!B186</f>
        <v>0</v>
      </c>
      <c r="C208" s="48" t="str">
        <f>IF('Données brutes'!AI186=0,"*",'Données brutes'!AI186)</f>
        <v>*</v>
      </c>
      <c r="D208" s="29">
        <f>'Données brutes'!E186</f>
        <v>0</v>
      </c>
      <c r="E208" s="45" t="str">
        <f>IF('Données brutes'!F186="Oui",2,IF('Données brutes'!F186="Non",0,"*"))</f>
        <v>*</v>
      </c>
      <c r="F208" s="45" t="str">
        <f>IF('Données brutes'!H186="Oui",2,IF('Données brutes'!H186="Non",0,"*"))</f>
        <v>*</v>
      </c>
      <c r="G208" s="45" t="str">
        <f>IF('Données brutes'!J186="Oui",2,IF('Données brutes'!J186="Non",0,"*"))</f>
        <v>*</v>
      </c>
      <c r="H208" s="45" t="str">
        <f>IF('Données brutes'!L186="Oui",2,IF('Données brutes'!L186="Non",0,"*"))</f>
        <v>*</v>
      </c>
      <c r="I208" s="45" t="str">
        <f>IF('Données brutes'!N186="Oui",2,IF('Données brutes'!N186="Non",0,"*"))</f>
        <v>*</v>
      </c>
      <c r="J208" s="45" t="str">
        <f>IF('Données brutes'!P186="Oui",2,IF('Données brutes'!P186="Non",0,"*"))</f>
        <v>*</v>
      </c>
      <c r="K208" s="35">
        <f>'Calcul '!W207</f>
        <v>0</v>
      </c>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row>
    <row r="209" spans="1:104" s="2" customFormat="1" ht="18.75" hidden="1" x14ac:dyDescent="0.2">
      <c r="A209" s="3"/>
      <c r="B209" s="47">
        <f>'Données brutes'!B187</f>
        <v>0</v>
      </c>
      <c r="C209" s="48" t="str">
        <f>IF('Données brutes'!AI187=0,"*",'Données brutes'!AI187)</f>
        <v>*</v>
      </c>
      <c r="D209" s="29">
        <f>'Données brutes'!E187</f>
        <v>0</v>
      </c>
      <c r="E209" s="45" t="str">
        <f>IF('Données brutes'!F187="Oui",2,IF('Données brutes'!F187="Non",0,"*"))</f>
        <v>*</v>
      </c>
      <c r="F209" s="45" t="str">
        <f>IF('Données brutes'!H187="Oui",2,IF('Données brutes'!H187="Non",0,"*"))</f>
        <v>*</v>
      </c>
      <c r="G209" s="45" t="str">
        <f>IF('Données brutes'!J187="Oui",2,IF('Données brutes'!J187="Non",0,"*"))</f>
        <v>*</v>
      </c>
      <c r="H209" s="45" t="str">
        <f>IF('Données brutes'!L187="Oui",2,IF('Données brutes'!L187="Non",0,"*"))</f>
        <v>*</v>
      </c>
      <c r="I209" s="45" t="str">
        <f>IF('Données brutes'!N187="Oui",2,IF('Données brutes'!N187="Non",0,"*"))</f>
        <v>*</v>
      </c>
      <c r="J209" s="45" t="str">
        <f>IF('Données brutes'!P187="Oui",2,IF('Données brutes'!P187="Non",0,"*"))</f>
        <v>*</v>
      </c>
      <c r="K209" s="35">
        <f>'Calcul '!W208</f>
        <v>0</v>
      </c>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row>
    <row r="210" spans="1:104" s="2" customFormat="1" ht="18.75" hidden="1" x14ac:dyDescent="0.2">
      <c r="A210" s="3"/>
      <c r="B210" s="47">
        <f>'Données brutes'!B188</f>
        <v>0</v>
      </c>
      <c r="C210" s="48" t="str">
        <f>IF('Données brutes'!AI188=0,"*",'Données brutes'!AI188)</f>
        <v>*</v>
      </c>
      <c r="D210" s="29">
        <f>'Données brutes'!E188</f>
        <v>0</v>
      </c>
      <c r="E210" s="45" t="str">
        <f>IF('Données brutes'!F188="Oui",2,IF('Données brutes'!F188="Non",0,"*"))</f>
        <v>*</v>
      </c>
      <c r="F210" s="45" t="str">
        <f>IF('Données brutes'!H188="Oui",2,IF('Données brutes'!H188="Non",0,"*"))</f>
        <v>*</v>
      </c>
      <c r="G210" s="45" t="str">
        <f>IF('Données brutes'!J188="Oui",2,IF('Données brutes'!J188="Non",0,"*"))</f>
        <v>*</v>
      </c>
      <c r="H210" s="45" t="str">
        <f>IF('Données brutes'!L188="Oui",2,IF('Données brutes'!L188="Non",0,"*"))</f>
        <v>*</v>
      </c>
      <c r="I210" s="45" t="str">
        <f>IF('Données brutes'!N188="Oui",2,IF('Données brutes'!N188="Non",0,"*"))</f>
        <v>*</v>
      </c>
      <c r="J210" s="45" t="str">
        <f>IF('Données brutes'!P188="Oui",2,IF('Données brutes'!P188="Non",0,"*"))</f>
        <v>*</v>
      </c>
      <c r="K210" s="35">
        <f>'Calcul '!W209</f>
        <v>0</v>
      </c>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row>
    <row r="211" spans="1:104" s="2" customFormat="1" ht="18.75" hidden="1" x14ac:dyDescent="0.2">
      <c r="A211" s="3"/>
      <c r="B211" s="47">
        <f>'Données brutes'!B189</f>
        <v>0</v>
      </c>
      <c r="C211" s="48" t="str">
        <f>IF('Données brutes'!AI189=0,"*",'Données brutes'!AI189)</f>
        <v>*</v>
      </c>
      <c r="D211" s="29">
        <f>'Données brutes'!E189</f>
        <v>0</v>
      </c>
      <c r="E211" s="45" t="str">
        <f>IF('Données brutes'!F189="Oui",2,IF('Données brutes'!F189="Non",0,"*"))</f>
        <v>*</v>
      </c>
      <c r="F211" s="45" t="str">
        <f>IF('Données brutes'!H189="Oui",2,IF('Données brutes'!H189="Non",0,"*"))</f>
        <v>*</v>
      </c>
      <c r="G211" s="45" t="str">
        <f>IF('Données brutes'!J189="Oui",2,IF('Données brutes'!J189="Non",0,"*"))</f>
        <v>*</v>
      </c>
      <c r="H211" s="45" t="str">
        <f>IF('Données brutes'!L189="Oui",2,IF('Données brutes'!L189="Non",0,"*"))</f>
        <v>*</v>
      </c>
      <c r="I211" s="45" t="str">
        <f>IF('Données brutes'!N189="Oui",2,IF('Données brutes'!N189="Non",0,"*"))</f>
        <v>*</v>
      </c>
      <c r="J211" s="45" t="str">
        <f>IF('Données brutes'!P189="Oui",2,IF('Données brutes'!P189="Non",0,"*"))</f>
        <v>*</v>
      </c>
      <c r="K211" s="35">
        <f>'Calcul '!W210</f>
        <v>0</v>
      </c>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row>
    <row r="212" spans="1:104" s="2" customFormat="1" ht="18.75" hidden="1" x14ac:dyDescent="0.2">
      <c r="A212" s="3"/>
      <c r="B212" s="47">
        <f>'Données brutes'!B190</f>
        <v>0</v>
      </c>
      <c r="C212" s="48" t="str">
        <f>IF('Données brutes'!AI190=0,"*",'Données brutes'!AI190)</f>
        <v>*</v>
      </c>
      <c r="D212" s="29">
        <f>'Données brutes'!E190</f>
        <v>0</v>
      </c>
      <c r="E212" s="45" t="str">
        <f>IF('Données brutes'!F190="Oui",2,IF('Données brutes'!F190="Non",0,"*"))</f>
        <v>*</v>
      </c>
      <c r="F212" s="45" t="str">
        <f>IF('Données brutes'!H190="Oui",2,IF('Données brutes'!H190="Non",0,"*"))</f>
        <v>*</v>
      </c>
      <c r="G212" s="45" t="str">
        <f>IF('Données brutes'!J190="Oui",2,IF('Données brutes'!J190="Non",0,"*"))</f>
        <v>*</v>
      </c>
      <c r="H212" s="45" t="str">
        <f>IF('Données brutes'!L190="Oui",2,IF('Données brutes'!L190="Non",0,"*"))</f>
        <v>*</v>
      </c>
      <c r="I212" s="45" t="str">
        <f>IF('Données brutes'!N190="Oui",2,IF('Données brutes'!N190="Non",0,"*"))</f>
        <v>*</v>
      </c>
      <c r="J212" s="45" t="str">
        <f>IF('Données brutes'!P190="Oui",2,IF('Données brutes'!P190="Non",0,"*"))</f>
        <v>*</v>
      </c>
      <c r="K212" s="35">
        <f>'Calcul '!W211</f>
        <v>0</v>
      </c>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row>
    <row r="213" spans="1:104" s="2" customFormat="1" ht="18.75" hidden="1" x14ac:dyDescent="0.2">
      <c r="A213" s="3"/>
      <c r="B213" s="47">
        <f>'Données brutes'!B191</f>
        <v>0</v>
      </c>
      <c r="C213" s="48" t="str">
        <f>IF('Données brutes'!AI191=0,"*",'Données brutes'!AI191)</f>
        <v>*</v>
      </c>
      <c r="D213" s="29">
        <f>'Données brutes'!E191</f>
        <v>0</v>
      </c>
      <c r="E213" s="45" t="str">
        <f>IF('Données brutes'!F191="Oui",2,IF('Données brutes'!F191="Non",0,"*"))</f>
        <v>*</v>
      </c>
      <c r="F213" s="45" t="str">
        <f>IF('Données brutes'!H191="Oui",2,IF('Données brutes'!H191="Non",0,"*"))</f>
        <v>*</v>
      </c>
      <c r="G213" s="45" t="str">
        <f>IF('Données brutes'!J191="Oui",2,IF('Données brutes'!J191="Non",0,"*"))</f>
        <v>*</v>
      </c>
      <c r="H213" s="45" t="str">
        <f>IF('Données brutes'!L191="Oui",2,IF('Données brutes'!L191="Non",0,"*"))</f>
        <v>*</v>
      </c>
      <c r="I213" s="45" t="str">
        <f>IF('Données brutes'!N191="Oui",2,IF('Données brutes'!N191="Non",0,"*"))</f>
        <v>*</v>
      </c>
      <c r="J213" s="45" t="str">
        <f>IF('Données brutes'!P191="Oui",2,IF('Données brutes'!P191="Non",0,"*"))</f>
        <v>*</v>
      </c>
      <c r="K213" s="35">
        <f>'Calcul '!W212</f>
        <v>0</v>
      </c>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row>
    <row r="214" spans="1:104" s="2" customFormat="1" ht="18.75" hidden="1" x14ac:dyDescent="0.2">
      <c r="A214" s="3"/>
      <c r="B214" s="47">
        <f>'Données brutes'!B192</f>
        <v>0</v>
      </c>
      <c r="C214" s="48" t="str">
        <f>IF('Données brutes'!AI192=0,"*",'Données brutes'!AI192)</f>
        <v>*</v>
      </c>
      <c r="D214" s="29">
        <f>'Données brutes'!E192</f>
        <v>0</v>
      </c>
      <c r="E214" s="45" t="str">
        <f>IF('Données brutes'!F192="Oui",2,IF('Données brutes'!F192="Non",0,"*"))</f>
        <v>*</v>
      </c>
      <c r="F214" s="45" t="str">
        <f>IF('Données brutes'!H192="Oui",2,IF('Données brutes'!H192="Non",0,"*"))</f>
        <v>*</v>
      </c>
      <c r="G214" s="45" t="str">
        <f>IF('Données brutes'!J192="Oui",2,IF('Données brutes'!J192="Non",0,"*"))</f>
        <v>*</v>
      </c>
      <c r="H214" s="45" t="str">
        <f>IF('Données brutes'!L192="Oui",2,IF('Données brutes'!L192="Non",0,"*"))</f>
        <v>*</v>
      </c>
      <c r="I214" s="45" t="str">
        <f>IF('Données brutes'!N192="Oui",2,IF('Données brutes'!N192="Non",0,"*"))</f>
        <v>*</v>
      </c>
      <c r="J214" s="45" t="str">
        <f>IF('Données brutes'!P192="Oui",2,IF('Données brutes'!P192="Non",0,"*"))</f>
        <v>*</v>
      </c>
      <c r="K214" s="35">
        <f>'Calcul '!W213</f>
        <v>0</v>
      </c>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row>
    <row r="215" spans="1:104" s="2" customFormat="1" ht="18.75" hidden="1" x14ac:dyDescent="0.2">
      <c r="A215" s="3"/>
      <c r="B215" s="47">
        <f>'Données brutes'!B193</f>
        <v>0</v>
      </c>
      <c r="C215" s="48" t="str">
        <f>IF('Données brutes'!AI193=0,"*",'Données brutes'!AI193)</f>
        <v>*</v>
      </c>
      <c r="D215" s="29">
        <f>'Données brutes'!E193</f>
        <v>0</v>
      </c>
      <c r="E215" s="45" t="str">
        <f>IF('Données brutes'!F193="Oui",2,IF('Données brutes'!F193="Non",0,"*"))</f>
        <v>*</v>
      </c>
      <c r="F215" s="45" t="str">
        <f>IF('Données brutes'!H193="Oui",2,IF('Données brutes'!H193="Non",0,"*"))</f>
        <v>*</v>
      </c>
      <c r="G215" s="45" t="str">
        <f>IF('Données brutes'!J193="Oui",2,IF('Données brutes'!J193="Non",0,"*"))</f>
        <v>*</v>
      </c>
      <c r="H215" s="45" t="str">
        <f>IF('Données brutes'!L193="Oui",2,IF('Données brutes'!L193="Non",0,"*"))</f>
        <v>*</v>
      </c>
      <c r="I215" s="45" t="str">
        <f>IF('Données brutes'!N193="Oui",2,IF('Données brutes'!N193="Non",0,"*"))</f>
        <v>*</v>
      </c>
      <c r="J215" s="45" t="str">
        <f>IF('Données brutes'!P193="Oui",2,IF('Données brutes'!P193="Non",0,"*"))</f>
        <v>*</v>
      </c>
      <c r="K215" s="35">
        <f>'Calcul '!W214</f>
        <v>0</v>
      </c>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row>
    <row r="216" spans="1:104" s="2" customFormat="1" ht="18.75" hidden="1" x14ac:dyDescent="0.2">
      <c r="A216" s="3"/>
      <c r="B216" s="47">
        <f>'Données brutes'!B194</f>
        <v>0</v>
      </c>
      <c r="C216" s="48" t="str">
        <f>IF('Données brutes'!AI194=0,"*",'Données brutes'!AI194)</f>
        <v>*</v>
      </c>
      <c r="D216" s="29">
        <f>'Données brutes'!E194</f>
        <v>0</v>
      </c>
      <c r="E216" s="45" t="str">
        <f>IF('Données brutes'!F194="Oui",2,IF('Données brutes'!F194="Non",0,"*"))</f>
        <v>*</v>
      </c>
      <c r="F216" s="45" t="str">
        <f>IF('Données brutes'!H194="Oui",2,IF('Données brutes'!H194="Non",0,"*"))</f>
        <v>*</v>
      </c>
      <c r="G216" s="45" t="str">
        <f>IF('Données brutes'!J194="Oui",2,IF('Données brutes'!J194="Non",0,"*"))</f>
        <v>*</v>
      </c>
      <c r="H216" s="45" t="str">
        <f>IF('Données brutes'!L194="Oui",2,IF('Données brutes'!L194="Non",0,"*"))</f>
        <v>*</v>
      </c>
      <c r="I216" s="45" t="str">
        <f>IF('Données brutes'!N194="Oui",2,IF('Données brutes'!N194="Non",0,"*"))</f>
        <v>*</v>
      </c>
      <c r="J216" s="45" t="str">
        <f>IF('Données brutes'!P194="Oui",2,IF('Données brutes'!P194="Non",0,"*"))</f>
        <v>*</v>
      </c>
      <c r="K216" s="35">
        <f>'Calcul '!W215</f>
        <v>0</v>
      </c>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row>
    <row r="217" spans="1:104" s="2" customFormat="1" ht="18.75" hidden="1" x14ac:dyDescent="0.2">
      <c r="A217" s="3"/>
      <c r="B217" s="47">
        <f>'Données brutes'!B195</f>
        <v>0</v>
      </c>
      <c r="C217" s="48" t="str">
        <f>IF('Données brutes'!AI195=0,"*",'Données brutes'!AI195)</f>
        <v>*</v>
      </c>
      <c r="D217" s="29">
        <f>'Données brutes'!E195</f>
        <v>0</v>
      </c>
      <c r="E217" s="45" t="str">
        <f>IF('Données brutes'!F195="Oui",2,IF('Données brutes'!F195="Non",0,"*"))</f>
        <v>*</v>
      </c>
      <c r="F217" s="45" t="str">
        <f>IF('Données brutes'!H195="Oui",2,IF('Données brutes'!H195="Non",0,"*"))</f>
        <v>*</v>
      </c>
      <c r="G217" s="45" t="str">
        <f>IF('Données brutes'!J195="Oui",2,IF('Données brutes'!J195="Non",0,"*"))</f>
        <v>*</v>
      </c>
      <c r="H217" s="45" t="str">
        <f>IF('Données brutes'!L195="Oui",2,IF('Données brutes'!L195="Non",0,"*"))</f>
        <v>*</v>
      </c>
      <c r="I217" s="45" t="str">
        <f>IF('Données brutes'!N195="Oui",2,IF('Données brutes'!N195="Non",0,"*"))</f>
        <v>*</v>
      </c>
      <c r="J217" s="45" t="str">
        <f>IF('Données brutes'!P195="Oui",2,IF('Données brutes'!P195="Non",0,"*"))</f>
        <v>*</v>
      </c>
      <c r="K217" s="35">
        <f>'Calcul '!W216</f>
        <v>0</v>
      </c>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row>
    <row r="218" spans="1:104" s="2" customFormat="1" ht="18.75" hidden="1" x14ac:dyDescent="0.2">
      <c r="A218" s="3"/>
      <c r="B218" s="47">
        <f>'Données brutes'!B196</f>
        <v>0</v>
      </c>
      <c r="C218" s="48" t="str">
        <f>IF('Données brutes'!AI196=0,"*",'Données brutes'!AI196)</f>
        <v>*</v>
      </c>
      <c r="D218" s="29">
        <f>'Données brutes'!E196</f>
        <v>0</v>
      </c>
      <c r="E218" s="45" t="str">
        <f>IF('Données brutes'!F196="Oui",2,IF('Données brutes'!F196="Non",0,"*"))</f>
        <v>*</v>
      </c>
      <c r="F218" s="45" t="str">
        <f>IF('Données brutes'!H196="Oui",2,IF('Données brutes'!H196="Non",0,"*"))</f>
        <v>*</v>
      </c>
      <c r="G218" s="45" t="str">
        <f>IF('Données brutes'!J196="Oui",2,IF('Données brutes'!J196="Non",0,"*"))</f>
        <v>*</v>
      </c>
      <c r="H218" s="45" t="str">
        <f>IF('Données brutes'!L196="Oui",2,IF('Données brutes'!L196="Non",0,"*"))</f>
        <v>*</v>
      </c>
      <c r="I218" s="45" t="str">
        <f>IF('Données brutes'!N196="Oui",2,IF('Données brutes'!N196="Non",0,"*"))</f>
        <v>*</v>
      </c>
      <c r="J218" s="45" t="str">
        <f>IF('Données brutes'!P196="Oui",2,IF('Données brutes'!P196="Non",0,"*"))</f>
        <v>*</v>
      </c>
      <c r="K218" s="35">
        <f>'Calcul '!W217</f>
        <v>0</v>
      </c>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row>
    <row r="219" spans="1:104" s="2" customFormat="1" ht="18.75" hidden="1" x14ac:dyDescent="0.2">
      <c r="A219" s="3"/>
      <c r="B219" s="47">
        <f>'Données brutes'!B197</f>
        <v>0</v>
      </c>
      <c r="C219" s="48" t="str">
        <f>IF('Données brutes'!AI197=0,"*",'Données brutes'!AI197)</f>
        <v>*</v>
      </c>
      <c r="D219" s="29">
        <f>'Données brutes'!E197</f>
        <v>0</v>
      </c>
      <c r="E219" s="45" t="str">
        <f>IF('Données brutes'!F197="Oui",2,IF('Données brutes'!F197="Non",0,"*"))</f>
        <v>*</v>
      </c>
      <c r="F219" s="45" t="str">
        <f>IF('Données brutes'!H197="Oui",2,IF('Données brutes'!H197="Non",0,"*"))</f>
        <v>*</v>
      </c>
      <c r="G219" s="45" t="str">
        <f>IF('Données brutes'!J197="Oui",2,IF('Données brutes'!J197="Non",0,"*"))</f>
        <v>*</v>
      </c>
      <c r="H219" s="45" t="str">
        <f>IF('Données brutes'!L197="Oui",2,IF('Données brutes'!L197="Non",0,"*"))</f>
        <v>*</v>
      </c>
      <c r="I219" s="45" t="str">
        <f>IF('Données brutes'!N197="Oui",2,IF('Données brutes'!N197="Non",0,"*"))</f>
        <v>*</v>
      </c>
      <c r="J219" s="45" t="str">
        <f>IF('Données brutes'!P197="Oui",2,IF('Données brutes'!P197="Non",0,"*"))</f>
        <v>*</v>
      </c>
      <c r="K219" s="35">
        <f>'Calcul '!W218</f>
        <v>0</v>
      </c>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row>
    <row r="220" spans="1:104" s="2" customFormat="1" ht="18.75" hidden="1" x14ac:dyDescent="0.2">
      <c r="A220" s="3"/>
      <c r="B220" s="47">
        <f>'Données brutes'!B198</f>
        <v>0</v>
      </c>
      <c r="C220" s="48" t="str">
        <f>IF('Données brutes'!AI198=0,"*",'Données brutes'!AI198)</f>
        <v>*</v>
      </c>
      <c r="D220" s="29">
        <f>'Données brutes'!E198</f>
        <v>0</v>
      </c>
      <c r="E220" s="45" t="str">
        <f>IF('Données brutes'!F198="Oui",2,IF('Données brutes'!F198="Non",0,"*"))</f>
        <v>*</v>
      </c>
      <c r="F220" s="45" t="str">
        <f>IF('Données brutes'!H198="Oui",2,IF('Données brutes'!H198="Non",0,"*"))</f>
        <v>*</v>
      </c>
      <c r="G220" s="45" t="str">
        <f>IF('Données brutes'!J198="Oui",2,IF('Données brutes'!J198="Non",0,"*"))</f>
        <v>*</v>
      </c>
      <c r="H220" s="45" t="str">
        <f>IF('Données brutes'!L198="Oui",2,IF('Données brutes'!L198="Non",0,"*"))</f>
        <v>*</v>
      </c>
      <c r="I220" s="45" t="str">
        <f>IF('Données brutes'!N198="Oui",2,IF('Données brutes'!N198="Non",0,"*"))</f>
        <v>*</v>
      </c>
      <c r="J220" s="45" t="str">
        <f>IF('Données brutes'!P198="Oui",2,IF('Données brutes'!P198="Non",0,"*"))</f>
        <v>*</v>
      </c>
      <c r="K220" s="35">
        <f>'Calcul '!W219</f>
        <v>0</v>
      </c>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row>
    <row r="221" spans="1:104" s="2" customFormat="1" ht="18.75" hidden="1" x14ac:dyDescent="0.2">
      <c r="A221" s="3"/>
      <c r="B221" s="47">
        <f>'Données brutes'!B199</f>
        <v>0</v>
      </c>
      <c r="C221" s="48" t="str">
        <f>IF('Données brutes'!AI199=0,"*",'Données brutes'!AI199)</f>
        <v>*</v>
      </c>
      <c r="D221" s="29">
        <f>'Données brutes'!E199</f>
        <v>0</v>
      </c>
      <c r="E221" s="45" t="str">
        <f>IF('Données brutes'!F199="Oui",2,IF('Données brutes'!F199="Non",0,"*"))</f>
        <v>*</v>
      </c>
      <c r="F221" s="45" t="str">
        <f>IF('Données brutes'!H199="Oui",2,IF('Données brutes'!H199="Non",0,"*"))</f>
        <v>*</v>
      </c>
      <c r="G221" s="45" t="str">
        <f>IF('Données brutes'!J199="Oui",2,IF('Données brutes'!J199="Non",0,"*"))</f>
        <v>*</v>
      </c>
      <c r="H221" s="45" t="str">
        <f>IF('Données brutes'!L199="Oui",2,IF('Données brutes'!L199="Non",0,"*"))</f>
        <v>*</v>
      </c>
      <c r="I221" s="45" t="str">
        <f>IF('Données brutes'!N199="Oui",2,IF('Données brutes'!N199="Non",0,"*"))</f>
        <v>*</v>
      </c>
      <c r="J221" s="45" t="str">
        <f>IF('Données brutes'!P199="Oui",2,IF('Données brutes'!P199="Non",0,"*"))</f>
        <v>*</v>
      </c>
      <c r="K221" s="35">
        <f>'Calcul '!W220</f>
        <v>0</v>
      </c>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row>
    <row r="222" spans="1:104" s="2" customFormat="1" ht="18.75" hidden="1" x14ac:dyDescent="0.2">
      <c r="A222" s="3"/>
      <c r="B222" s="47">
        <f>'Données brutes'!B200</f>
        <v>0</v>
      </c>
      <c r="C222" s="48" t="str">
        <f>IF('Données brutes'!AI200=0,"*",'Données brutes'!AI200)</f>
        <v>*</v>
      </c>
      <c r="D222" s="29">
        <f>'Données brutes'!E200</f>
        <v>0</v>
      </c>
      <c r="E222" s="45" t="str">
        <f>IF('Données brutes'!F200="Oui",2,IF('Données brutes'!F200="Non",0,"*"))</f>
        <v>*</v>
      </c>
      <c r="F222" s="45" t="str">
        <f>IF('Données brutes'!H200="Oui",2,IF('Données brutes'!H200="Non",0,"*"))</f>
        <v>*</v>
      </c>
      <c r="G222" s="45" t="str">
        <f>IF('Données brutes'!J200="Oui",2,IF('Données brutes'!J200="Non",0,"*"))</f>
        <v>*</v>
      </c>
      <c r="H222" s="45" t="str">
        <f>IF('Données brutes'!L200="Oui",2,IF('Données brutes'!L200="Non",0,"*"))</f>
        <v>*</v>
      </c>
      <c r="I222" s="45" t="str">
        <f>IF('Données brutes'!N200="Oui",2,IF('Données brutes'!N200="Non",0,"*"))</f>
        <v>*</v>
      </c>
      <c r="J222" s="45" t="str">
        <f>IF('Données brutes'!P200="Oui",2,IF('Données brutes'!P200="Non",0,"*"))</f>
        <v>*</v>
      </c>
      <c r="K222" s="35">
        <f>'Calcul '!W221</f>
        <v>0</v>
      </c>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row>
    <row r="223" spans="1:104" s="2" customFormat="1" ht="18.75" hidden="1" x14ac:dyDescent="0.2">
      <c r="A223" s="3"/>
      <c r="B223" s="47">
        <f>'Données brutes'!B201</f>
        <v>0</v>
      </c>
      <c r="C223" s="48" t="str">
        <f>IF('Données brutes'!AI201=0,"*",'Données brutes'!AI201)</f>
        <v>*</v>
      </c>
      <c r="D223" s="29">
        <f>'Données brutes'!E201</f>
        <v>0</v>
      </c>
      <c r="E223" s="45" t="str">
        <f>IF('Données brutes'!F201="Oui",2,IF('Données brutes'!F201="Non",0,"*"))</f>
        <v>*</v>
      </c>
      <c r="F223" s="45" t="str">
        <f>IF('Données brutes'!H201="Oui",2,IF('Données brutes'!H201="Non",0,"*"))</f>
        <v>*</v>
      </c>
      <c r="G223" s="45" t="str">
        <f>IF('Données brutes'!J201="Oui",2,IF('Données brutes'!J201="Non",0,"*"))</f>
        <v>*</v>
      </c>
      <c r="H223" s="45" t="str">
        <f>IF('Données brutes'!L201="Oui",2,IF('Données brutes'!L201="Non",0,"*"))</f>
        <v>*</v>
      </c>
      <c r="I223" s="45" t="str">
        <f>IF('Données brutes'!N201="Oui",2,IF('Données brutes'!N201="Non",0,"*"))</f>
        <v>*</v>
      </c>
      <c r="J223" s="45" t="str">
        <f>IF('Données brutes'!P201="Oui",2,IF('Données brutes'!P201="Non",0,"*"))</f>
        <v>*</v>
      </c>
      <c r="K223" s="35">
        <f>'Calcul '!W222</f>
        <v>0</v>
      </c>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row>
    <row r="224" spans="1:104" s="2" customFormat="1" ht="18.75" hidden="1" x14ac:dyDescent="0.2">
      <c r="A224" s="3"/>
      <c r="B224" s="47">
        <f>'Données brutes'!B202</f>
        <v>0</v>
      </c>
      <c r="C224" s="48" t="str">
        <f>IF('Données brutes'!AI202=0,"*",'Données brutes'!AI202)</f>
        <v>*</v>
      </c>
      <c r="D224" s="29">
        <f>'Données brutes'!E202</f>
        <v>0</v>
      </c>
      <c r="E224" s="45" t="str">
        <f>IF('Données brutes'!F202="Oui",2,IF('Données brutes'!F202="Non",0,"*"))</f>
        <v>*</v>
      </c>
      <c r="F224" s="45" t="str">
        <f>IF('Données brutes'!H202="Oui",2,IF('Données brutes'!H202="Non",0,"*"))</f>
        <v>*</v>
      </c>
      <c r="G224" s="45" t="str">
        <f>IF('Données brutes'!J202="Oui",2,IF('Données brutes'!J202="Non",0,"*"))</f>
        <v>*</v>
      </c>
      <c r="H224" s="45" t="str">
        <f>IF('Données brutes'!L202="Oui",2,IF('Données brutes'!L202="Non",0,"*"))</f>
        <v>*</v>
      </c>
      <c r="I224" s="45" t="str">
        <f>IF('Données brutes'!N202="Oui",2,IF('Données brutes'!N202="Non",0,"*"))</f>
        <v>*</v>
      </c>
      <c r="J224" s="45" t="str">
        <f>IF('Données brutes'!P202="Oui",2,IF('Données brutes'!P202="Non",0,"*"))</f>
        <v>*</v>
      </c>
      <c r="K224" s="35">
        <f>'Calcul '!W223</f>
        <v>0</v>
      </c>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row>
    <row r="225" spans="1:104" s="2" customFormat="1" ht="18.75" hidden="1" x14ac:dyDescent="0.2">
      <c r="A225" s="3"/>
      <c r="B225" s="47">
        <f>'Données brutes'!B203</f>
        <v>0</v>
      </c>
      <c r="C225" s="48" t="str">
        <f>IF('Données brutes'!AI203=0,"*",'Données brutes'!AI203)</f>
        <v>*</v>
      </c>
      <c r="D225" s="29">
        <f>'Données brutes'!E203</f>
        <v>0</v>
      </c>
      <c r="E225" s="45" t="str">
        <f>IF('Données brutes'!F203="Oui",2,IF('Données brutes'!F203="Non",0,"*"))</f>
        <v>*</v>
      </c>
      <c r="F225" s="45" t="str">
        <f>IF('Données brutes'!H203="Oui",2,IF('Données brutes'!H203="Non",0,"*"))</f>
        <v>*</v>
      </c>
      <c r="G225" s="45" t="str">
        <f>IF('Données brutes'!J203="Oui",2,IF('Données brutes'!J203="Non",0,"*"))</f>
        <v>*</v>
      </c>
      <c r="H225" s="45" t="str">
        <f>IF('Données brutes'!L203="Oui",2,IF('Données brutes'!L203="Non",0,"*"))</f>
        <v>*</v>
      </c>
      <c r="I225" s="45" t="str">
        <f>IF('Données brutes'!N203="Oui",2,IF('Données brutes'!N203="Non",0,"*"))</f>
        <v>*</v>
      </c>
      <c r="J225" s="45" t="str">
        <f>IF('Données brutes'!P203="Oui",2,IF('Données brutes'!P203="Non",0,"*"))</f>
        <v>*</v>
      </c>
      <c r="K225" s="35">
        <f>'Calcul '!W224</f>
        <v>0</v>
      </c>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row>
    <row r="226" spans="1:104" s="2" customFormat="1" ht="18.75" hidden="1" x14ac:dyDescent="0.2">
      <c r="A226" s="3"/>
      <c r="B226" s="47">
        <f>'Données brutes'!B204</f>
        <v>0</v>
      </c>
      <c r="C226" s="48" t="str">
        <f>IF('Données brutes'!AI204=0,"*",'Données brutes'!AI204)</f>
        <v>*</v>
      </c>
      <c r="D226" s="29">
        <f>'Données brutes'!E204</f>
        <v>0</v>
      </c>
      <c r="E226" s="45" t="str">
        <f>IF('Données brutes'!F204="Oui",2,IF('Données brutes'!F204="Non",0,"*"))</f>
        <v>*</v>
      </c>
      <c r="F226" s="45" t="str">
        <f>IF('Données brutes'!H204="Oui",2,IF('Données brutes'!H204="Non",0,"*"))</f>
        <v>*</v>
      </c>
      <c r="G226" s="45" t="str">
        <f>IF('Données brutes'!J204="Oui",2,IF('Données brutes'!J204="Non",0,"*"))</f>
        <v>*</v>
      </c>
      <c r="H226" s="45" t="str">
        <f>IF('Données brutes'!L204="Oui",2,IF('Données brutes'!L204="Non",0,"*"))</f>
        <v>*</v>
      </c>
      <c r="I226" s="45" t="str">
        <f>IF('Données brutes'!N204="Oui",2,IF('Données brutes'!N204="Non",0,"*"))</f>
        <v>*</v>
      </c>
      <c r="J226" s="45" t="str">
        <f>IF('Données brutes'!P204="Oui",2,IF('Données brutes'!P204="Non",0,"*"))</f>
        <v>*</v>
      </c>
      <c r="K226" s="35">
        <f>'Calcul '!W225</f>
        <v>0</v>
      </c>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row>
    <row r="227" spans="1:104" s="2" customFormat="1" ht="18.75" hidden="1" x14ac:dyDescent="0.2">
      <c r="A227" s="3"/>
      <c r="B227" s="47">
        <f>'Données brutes'!B205</f>
        <v>0</v>
      </c>
      <c r="C227" s="48" t="str">
        <f>IF('Données brutes'!AI205=0,"*",'Données brutes'!AI205)</f>
        <v>*</v>
      </c>
      <c r="D227" s="29">
        <f>'Données brutes'!E205</f>
        <v>0</v>
      </c>
      <c r="E227" s="45" t="str">
        <f>IF('Données brutes'!F205="Oui",2,IF('Données brutes'!F205="Non",0,"*"))</f>
        <v>*</v>
      </c>
      <c r="F227" s="45" t="str">
        <f>IF('Données brutes'!H205="Oui",2,IF('Données brutes'!H205="Non",0,"*"))</f>
        <v>*</v>
      </c>
      <c r="G227" s="45" t="str">
        <f>IF('Données brutes'!J205="Oui",2,IF('Données brutes'!J205="Non",0,"*"))</f>
        <v>*</v>
      </c>
      <c r="H227" s="45" t="str">
        <f>IF('Données brutes'!L205="Oui",2,IF('Données brutes'!L205="Non",0,"*"))</f>
        <v>*</v>
      </c>
      <c r="I227" s="45" t="str">
        <f>IF('Données brutes'!N205="Oui",2,IF('Données brutes'!N205="Non",0,"*"))</f>
        <v>*</v>
      </c>
      <c r="J227" s="45" t="str">
        <f>IF('Données brutes'!P205="Oui",2,IF('Données brutes'!P205="Non",0,"*"))</f>
        <v>*</v>
      </c>
      <c r="K227" s="35">
        <f>'Calcul '!W226</f>
        <v>0</v>
      </c>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row>
    <row r="228" spans="1:104" s="2" customFormat="1" ht="18.75" hidden="1" x14ac:dyDescent="0.2">
      <c r="A228" s="3"/>
      <c r="B228" s="47">
        <f>'Données brutes'!B206</f>
        <v>0</v>
      </c>
      <c r="C228" s="48" t="str">
        <f>IF('Données brutes'!AI206=0,"*",'Données brutes'!AI206)</f>
        <v>*</v>
      </c>
      <c r="D228" s="29">
        <f>'Données brutes'!E206</f>
        <v>0</v>
      </c>
      <c r="E228" s="45" t="str">
        <f>IF('Données brutes'!F206="Oui",2,IF('Données brutes'!F206="Non",0,"*"))</f>
        <v>*</v>
      </c>
      <c r="F228" s="45" t="str">
        <f>IF('Données brutes'!H206="Oui",2,IF('Données brutes'!H206="Non",0,"*"))</f>
        <v>*</v>
      </c>
      <c r="G228" s="45" t="str">
        <f>IF('Données brutes'!J206="Oui",2,IF('Données brutes'!J206="Non",0,"*"))</f>
        <v>*</v>
      </c>
      <c r="H228" s="45" t="str">
        <f>IF('Données brutes'!L206="Oui",2,IF('Données brutes'!L206="Non",0,"*"))</f>
        <v>*</v>
      </c>
      <c r="I228" s="45" t="str">
        <f>IF('Données brutes'!N206="Oui",2,IF('Données brutes'!N206="Non",0,"*"))</f>
        <v>*</v>
      </c>
      <c r="J228" s="45" t="str">
        <f>IF('Données brutes'!P206="Oui",2,IF('Données brutes'!P206="Non",0,"*"))</f>
        <v>*</v>
      </c>
      <c r="K228" s="35">
        <f>'Calcul '!W227</f>
        <v>0</v>
      </c>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row>
    <row r="229" spans="1:104" s="2" customFormat="1" ht="18.75" hidden="1" x14ac:dyDescent="0.2">
      <c r="A229" s="3"/>
      <c r="B229" s="47">
        <f>'Données brutes'!B207</f>
        <v>0</v>
      </c>
      <c r="C229" s="48" t="str">
        <f>IF('Données brutes'!AI207=0,"*",'Données brutes'!AI207)</f>
        <v>*</v>
      </c>
      <c r="D229" s="29">
        <f>'Données brutes'!E207</f>
        <v>0</v>
      </c>
      <c r="E229" s="45" t="str">
        <f>IF('Données brutes'!F207="Oui",2,IF('Données brutes'!F207="Non",0,"*"))</f>
        <v>*</v>
      </c>
      <c r="F229" s="45" t="str">
        <f>IF('Données brutes'!H207="Oui",2,IF('Données brutes'!H207="Non",0,"*"))</f>
        <v>*</v>
      </c>
      <c r="G229" s="45" t="str">
        <f>IF('Données brutes'!J207="Oui",2,IF('Données brutes'!J207="Non",0,"*"))</f>
        <v>*</v>
      </c>
      <c r="H229" s="45" t="str">
        <f>IF('Données brutes'!L207="Oui",2,IF('Données brutes'!L207="Non",0,"*"))</f>
        <v>*</v>
      </c>
      <c r="I229" s="45" t="str">
        <f>IF('Données brutes'!N207="Oui",2,IF('Données brutes'!N207="Non",0,"*"))</f>
        <v>*</v>
      </c>
      <c r="J229" s="45" t="str">
        <f>IF('Données brutes'!P207="Oui",2,IF('Données brutes'!P207="Non",0,"*"))</f>
        <v>*</v>
      </c>
      <c r="K229" s="35">
        <f>'Calcul '!W228</f>
        <v>0</v>
      </c>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row>
    <row r="230" spans="1:104" s="2" customFormat="1" ht="18.75" hidden="1" x14ac:dyDescent="0.2">
      <c r="A230" s="3"/>
      <c r="B230" s="47">
        <f>'Données brutes'!B208</f>
        <v>0</v>
      </c>
      <c r="C230" s="48" t="str">
        <f>IF('Données brutes'!AI208=0,"*",'Données brutes'!AI208)</f>
        <v>*</v>
      </c>
      <c r="D230" s="29">
        <f>'Données brutes'!E208</f>
        <v>0</v>
      </c>
      <c r="E230" s="45" t="str">
        <f>IF('Données brutes'!F208="Oui",2,IF('Données brutes'!F208="Non",0,"*"))</f>
        <v>*</v>
      </c>
      <c r="F230" s="45" t="str">
        <f>IF('Données brutes'!H208="Oui",2,IF('Données brutes'!H208="Non",0,"*"))</f>
        <v>*</v>
      </c>
      <c r="G230" s="45" t="str">
        <f>IF('Données brutes'!J208="Oui",2,IF('Données brutes'!J208="Non",0,"*"))</f>
        <v>*</v>
      </c>
      <c r="H230" s="45" t="str">
        <f>IF('Données brutes'!L208="Oui",2,IF('Données brutes'!L208="Non",0,"*"))</f>
        <v>*</v>
      </c>
      <c r="I230" s="45" t="str">
        <f>IF('Données brutes'!N208="Oui",2,IF('Données brutes'!N208="Non",0,"*"))</f>
        <v>*</v>
      </c>
      <c r="J230" s="45" t="str">
        <f>IF('Données brutes'!P208="Oui",2,IF('Données brutes'!P208="Non",0,"*"))</f>
        <v>*</v>
      </c>
      <c r="K230" s="35">
        <f>'Calcul '!W229</f>
        <v>0</v>
      </c>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row>
    <row r="231" spans="1:104" s="2" customFormat="1" ht="18.75" hidden="1" x14ac:dyDescent="0.2">
      <c r="A231" s="3"/>
      <c r="B231" s="47">
        <f>'Données brutes'!B209</f>
        <v>0</v>
      </c>
      <c r="C231" s="48" t="str">
        <f>IF('Données brutes'!AI209=0,"*",'Données brutes'!AI209)</f>
        <v>*</v>
      </c>
      <c r="D231" s="29">
        <f>'Données brutes'!E209</f>
        <v>0</v>
      </c>
      <c r="E231" s="45" t="str">
        <f>IF('Données brutes'!F209="Oui",2,IF('Données brutes'!F209="Non",0,"*"))</f>
        <v>*</v>
      </c>
      <c r="F231" s="45" t="str">
        <f>IF('Données brutes'!H209="Oui",2,IF('Données brutes'!H209="Non",0,"*"))</f>
        <v>*</v>
      </c>
      <c r="G231" s="45" t="str">
        <f>IF('Données brutes'!J209="Oui",2,IF('Données brutes'!J209="Non",0,"*"))</f>
        <v>*</v>
      </c>
      <c r="H231" s="45" t="str">
        <f>IF('Données brutes'!L209="Oui",2,IF('Données brutes'!L209="Non",0,"*"))</f>
        <v>*</v>
      </c>
      <c r="I231" s="45" t="str">
        <f>IF('Données brutes'!N209="Oui",2,IF('Données brutes'!N209="Non",0,"*"))</f>
        <v>*</v>
      </c>
      <c r="J231" s="45" t="str">
        <f>IF('Données brutes'!P209="Oui",2,IF('Données brutes'!P209="Non",0,"*"))</f>
        <v>*</v>
      </c>
      <c r="K231" s="35">
        <f>'Calcul '!W230</f>
        <v>0</v>
      </c>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row>
    <row r="232" spans="1:104" s="2" customFormat="1" ht="18.75" hidden="1" x14ac:dyDescent="0.2">
      <c r="A232" s="3"/>
      <c r="B232" s="47">
        <f>'Données brutes'!B210</f>
        <v>0</v>
      </c>
      <c r="C232" s="48" t="str">
        <f>IF('Données brutes'!AI210=0,"*",'Données brutes'!AI210)</f>
        <v>*</v>
      </c>
      <c r="D232" s="29">
        <f>'Données brutes'!E210</f>
        <v>0</v>
      </c>
      <c r="E232" s="45" t="str">
        <f>IF('Données brutes'!F210="Oui",2,IF('Données brutes'!F210="Non",0,"*"))</f>
        <v>*</v>
      </c>
      <c r="F232" s="45" t="str">
        <f>IF('Données brutes'!H210="Oui",2,IF('Données brutes'!H210="Non",0,"*"))</f>
        <v>*</v>
      </c>
      <c r="G232" s="45" t="str">
        <f>IF('Données brutes'!J210="Oui",2,IF('Données brutes'!J210="Non",0,"*"))</f>
        <v>*</v>
      </c>
      <c r="H232" s="45" t="str">
        <f>IF('Données brutes'!L210="Oui",2,IF('Données brutes'!L210="Non",0,"*"))</f>
        <v>*</v>
      </c>
      <c r="I232" s="45" t="str">
        <f>IF('Données brutes'!N210="Oui",2,IF('Données brutes'!N210="Non",0,"*"))</f>
        <v>*</v>
      </c>
      <c r="J232" s="45" t="str">
        <f>IF('Données brutes'!P210="Oui",2,IF('Données brutes'!P210="Non",0,"*"))</f>
        <v>*</v>
      </c>
      <c r="K232" s="35">
        <f>'Calcul '!W231</f>
        <v>0</v>
      </c>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row>
    <row r="233" spans="1:104" s="2" customFormat="1" ht="18.75" hidden="1" x14ac:dyDescent="0.2">
      <c r="A233" s="3"/>
      <c r="B233" s="47">
        <f>'Données brutes'!B211</f>
        <v>0</v>
      </c>
      <c r="C233" s="48" t="str">
        <f>IF('Données brutes'!AI211=0,"*",'Données brutes'!AI211)</f>
        <v>*</v>
      </c>
      <c r="D233" s="29">
        <f>'Données brutes'!E211</f>
        <v>0</v>
      </c>
      <c r="E233" s="45" t="str">
        <f>IF('Données brutes'!F211="Oui",2,IF('Données brutes'!F211="Non",0,"*"))</f>
        <v>*</v>
      </c>
      <c r="F233" s="45" t="str">
        <f>IF('Données brutes'!H211="Oui",2,IF('Données brutes'!H211="Non",0,"*"))</f>
        <v>*</v>
      </c>
      <c r="G233" s="45" t="str">
        <f>IF('Données brutes'!J211="Oui",2,IF('Données brutes'!J211="Non",0,"*"))</f>
        <v>*</v>
      </c>
      <c r="H233" s="45" t="str">
        <f>IF('Données brutes'!L211="Oui",2,IF('Données brutes'!L211="Non",0,"*"))</f>
        <v>*</v>
      </c>
      <c r="I233" s="45" t="str">
        <f>IF('Données brutes'!N211="Oui",2,IF('Données brutes'!N211="Non",0,"*"))</f>
        <v>*</v>
      </c>
      <c r="J233" s="45" t="str">
        <f>IF('Données brutes'!P211="Oui",2,IF('Données brutes'!P211="Non",0,"*"))</f>
        <v>*</v>
      </c>
      <c r="K233" s="35">
        <f>'Calcul '!W232</f>
        <v>0</v>
      </c>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row>
    <row r="234" spans="1:104" s="2" customFormat="1" ht="18.75" hidden="1" x14ac:dyDescent="0.2">
      <c r="A234" s="3"/>
      <c r="B234" s="47">
        <f>'Données brutes'!B212</f>
        <v>0</v>
      </c>
      <c r="C234" s="48" t="str">
        <f>IF('Données brutes'!AI212=0,"*",'Données brutes'!AI212)</f>
        <v>*</v>
      </c>
      <c r="D234" s="29">
        <f>'Données brutes'!E212</f>
        <v>0</v>
      </c>
      <c r="E234" s="45" t="str">
        <f>IF('Données brutes'!F212="Oui",2,IF('Données brutes'!F212="Non",0,"*"))</f>
        <v>*</v>
      </c>
      <c r="F234" s="45" t="str">
        <f>IF('Données brutes'!H212="Oui",2,IF('Données brutes'!H212="Non",0,"*"))</f>
        <v>*</v>
      </c>
      <c r="G234" s="45" t="str">
        <f>IF('Données brutes'!J212="Oui",2,IF('Données brutes'!J212="Non",0,"*"))</f>
        <v>*</v>
      </c>
      <c r="H234" s="45" t="str">
        <f>IF('Données brutes'!L212="Oui",2,IF('Données brutes'!L212="Non",0,"*"))</f>
        <v>*</v>
      </c>
      <c r="I234" s="45" t="str">
        <f>IF('Données brutes'!N212="Oui",2,IF('Données brutes'!N212="Non",0,"*"))</f>
        <v>*</v>
      </c>
      <c r="J234" s="45" t="str">
        <f>IF('Données brutes'!P212="Oui",2,IF('Données brutes'!P212="Non",0,"*"))</f>
        <v>*</v>
      </c>
      <c r="K234" s="35">
        <f>'Calcul '!W233</f>
        <v>0</v>
      </c>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row>
    <row r="235" spans="1:104" s="2" customFormat="1" ht="18.75" hidden="1" x14ac:dyDescent="0.2">
      <c r="A235" s="3"/>
      <c r="B235" s="47">
        <f>'Données brutes'!B213</f>
        <v>0</v>
      </c>
      <c r="C235" s="48" t="str">
        <f>IF('Données brutes'!AI213=0,"*",'Données brutes'!AI213)</f>
        <v>*</v>
      </c>
      <c r="D235" s="29">
        <f>'Données brutes'!E213</f>
        <v>0</v>
      </c>
      <c r="E235" s="45" t="str">
        <f>IF('Données brutes'!F213="Oui",2,IF('Données brutes'!F213="Non",0,"*"))</f>
        <v>*</v>
      </c>
      <c r="F235" s="45" t="str">
        <f>IF('Données brutes'!H213="Oui",2,IF('Données brutes'!H213="Non",0,"*"))</f>
        <v>*</v>
      </c>
      <c r="G235" s="45" t="str">
        <f>IF('Données brutes'!J213="Oui",2,IF('Données brutes'!J213="Non",0,"*"))</f>
        <v>*</v>
      </c>
      <c r="H235" s="45" t="str">
        <f>IF('Données brutes'!L213="Oui",2,IF('Données brutes'!L213="Non",0,"*"))</f>
        <v>*</v>
      </c>
      <c r="I235" s="45" t="str">
        <f>IF('Données brutes'!N213="Oui",2,IF('Données brutes'!N213="Non",0,"*"))</f>
        <v>*</v>
      </c>
      <c r="J235" s="45" t="str">
        <f>IF('Données brutes'!P213="Oui",2,IF('Données brutes'!P213="Non",0,"*"))</f>
        <v>*</v>
      </c>
      <c r="K235" s="35">
        <f>'Calcul '!W234</f>
        <v>0</v>
      </c>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row>
    <row r="236" spans="1:104" s="2" customFormat="1" ht="18.75" hidden="1" x14ac:dyDescent="0.2">
      <c r="A236" s="3"/>
      <c r="B236" s="47">
        <f>'Données brutes'!B214</f>
        <v>0</v>
      </c>
      <c r="C236" s="48" t="str">
        <f>IF('Données brutes'!AI214=0,"*",'Données brutes'!AI214)</f>
        <v>*</v>
      </c>
      <c r="D236" s="29">
        <f>'Données brutes'!E214</f>
        <v>0</v>
      </c>
      <c r="E236" s="45" t="str">
        <f>IF('Données brutes'!F214="Oui",2,IF('Données brutes'!F214="Non",0,"*"))</f>
        <v>*</v>
      </c>
      <c r="F236" s="45" t="str">
        <f>IF('Données brutes'!H214="Oui",2,IF('Données brutes'!H214="Non",0,"*"))</f>
        <v>*</v>
      </c>
      <c r="G236" s="45" t="str">
        <f>IF('Données brutes'!J214="Oui",2,IF('Données brutes'!J214="Non",0,"*"))</f>
        <v>*</v>
      </c>
      <c r="H236" s="45" t="str">
        <f>IF('Données brutes'!L214="Oui",2,IF('Données brutes'!L214="Non",0,"*"))</f>
        <v>*</v>
      </c>
      <c r="I236" s="45" t="str">
        <f>IF('Données brutes'!N214="Oui",2,IF('Données brutes'!N214="Non",0,"*"))</f>
        <v>*</v>
      </c>
      <c r="J236" s="45" t="str">
        <f>IF('Données brutes'!P214="Oui",2,IF('Données brutes'!P214="Non",0,"*"))</f>
        <v>*</v>
      </c>
      <c r="K236" s="35">
        <f>'Calcul '!W235</f>
        <v>0</v>
      </c>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row>
    <row r="237" spans="1:104" s="2" customFormat="1" ht="18.75" hidden="1" x14ac:dyDescent="0.2">
      <c r="A237" s="3"/>
      <c r="B237" s="47">
        <f>'Données brutes'!B215</f>
        <v>0</v>
      </c>
      <c r="C237" s="48" t="str">
        <f>IF('Données brutes'!AI215=0,"*",'Données brutes'!AI215)</f>
        <v>*</v>
      </c>
      <c r="D237" s="29">
        <f>'Données brutes'!E215</f>
        <v>0</v>
      </c>
      <c r="E237" s="45" t="str">
        <f>IF('Données brutes'!F215="Oui",2,IF('Données brutes'!F215="Non",0,"*"))</f>
        <v>*</v>
      </c>
      <c r="F237" s="45" t="str">
        <f>IF('Données brutes'!H215="Oui",2,IF('Données brutes'!H215="Non",0,"*"))</f>
        <v>*</v>
      </c>
      <c r="G237" s="45" t="str">
        <f>IF('Données brutes'!J215="Oui",2,IF('Données brutes'!J215="Non",0,"*"))</f>
        <v>*</v>
      </c>
      <c r="H237" s="45" t="str">
        <f>IF('Données brutes'!L215="Oui",2,IF('Données brutes'!L215="Non",0,"*"))</f>
        <v>*</v>
      </c>
      <c r="I237" s="45" t="str">
        <f>IF('Données brutes'!N215="Oui",2,IF('Données brutes'!N215="Non",0,"*"))</f>
        <v>*</v>
      </c>
      <c r="J237" s="45" t="str">
        <f>IF('Données brutes'!P215="Oui",2,IF('Données brutes'!P215="Non",0,"*"))</f>
        <v>*</v>
      </c>
      <c r="K237" s="35">
        <f>'Calcul '!W236</f>
        <v>0</v>
      </c>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row>
    <row r="238" spans="1:104" s="2" customFormat="1" ht="18.75" hidden="1" x14ac:dyDescent="0.2">
      <c r="A238" s="3"/>
      <c r="B238" s="47">
        <f>'Données brutes'!B216</f>
        <v>0</v>
      </c>
      <c r="C238" s="48" t="str">
        <f>IF('Données brutes'!AI216=0,"*",'Données brutes'!AI216)</f>
        <v>*</v>
      </c>
      <c r="D238" s="29">
        <f>'Données brutes'!E216</f>
        <v>0</v>
      </c>
      <c r="E238" s="45" t="str">
        <f>IF('Données brutes'!F216="Oui",2,IF('Données brutes'!F216="Non",0,"*"))</f>
        <v>*</v>
      </c>
      <c r="F238" s="45" t="str">
        <f>IF('Données brutes'!H216="Oui",2,IF('Données brutes'!H216="Non",0,"*"))</f>
        <v>*</v>
      </c>
      <c r="G238" s="45" t="str">
        <f>IF('Données brutes'!J216="Oui",2,IF('Données brutes'!J216="Non",0,"*"))</f>
        <v>*</v>
      </c>
      <c r="H238" s="45" t="str">
        <f>IF('Données brutes'!L216="Oui",2,IF('Données brutes'!L216="Non",0,"*"))</f>
        <v>*</v>
      </c>
      <c r="I238" s="45" t="str">
        <f>IF('Données brutes'!N216="Oui",2,IF('Données brutes'!N216="Non",0,"*"))</f>
        <v>*</v>
      </c>
      <c r="J238" s="45" t="str">
        <f>IF('Données brutes'!P216="Oui",2,IF('Données brutes'!P216="Non",0,"*"))</f>
        <v>*</v>
      </c>
      <c r="K238" s="35">
        <f>'Calcul '!W237</f>
        <v>0</v>
      </c>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row>
    <row r="239" spans="1:104" s="2" customFormat="1" ht="18.75" hidden="1" x14ac:dyDescent="0.2">
      <c r="A239" s="3"/>
      <c r="B239" s="47">
        <f>'Données brutes'!B217</f>
        <v>0</v>
      </c>
      <c r="C239" s="48" t="str">
        <f>IF('Données brutes'!AI217=0,"*",'Données brutes'!AI217)</f>
        <v>*</v>
      </c>
      <c r="D239" s="29">
        <f>'Données brutes'!E217</f>
        <v>0</v>
      </c>
      <c r="E239" s="45" t="str">
        <f>IF('Données brutes'!F217="Oui",2,IF('Données brutes'!F217="Non",0,"*"))</f>
        <v>*</v>
      </c>
      <c r="F239" s="45" t="str">
        <f>IF('Données brutes'!H217="Oui",2,IF('Données brutes'!H217="Non",0,"*"))</f>
        <v>*</v>
      </c>
      <c r="G239" s="45" t="str">
        <f>IF('Données brutes'!J217="Oui",2,IF('Données brutes'!J217="Non",0,"*"))</f>
        <v>*</v>
      </c>
      <c r="H239" s="45" t="str">
        <f>IF('Données brutes'!L217="Oui",2,IF('Données brutes'!L217="Non",0,"*"))</f>
        <v>*</v>
      </c>
      <c r="I239" s="45" t="str">
        <f>IF('Données brutes'!N217="Oui",2,IF('Données brutes'!N217="Non",0,"*"))</f>
        <v>*</v>
      </c>
      <c r="J239" s="45" t="str">
        <f>IF('Données brutes'!P217="Oui",2,IF('Données brutes'!P217="Non",0,"*"))</f>
        <v>*</v>
      </c>
      <c r="K239" s="35">
        <f>'Calcul '!W238</f>
        <v>0</v>
      </c>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row>
    <row r="240" spans="1:104" s="2" customFormat="1" ht="18.75" hidden="1" x14ac:dyDescent="0.2">
      <c r="A240" s="3"/>
      <c r="B240" s="47">
        <f>'Données brutes'!B218</f>
        <v>0</v>
      </c>
      <c r="C240" s="48" t="str">
        <f>IF('Données brutes'!AI218=0,"*",'Données brutes'!AI218)</f>
        <v>*</v>
      </c>
      <c r="D240" s="29">
        <f>'Données brutes'!E218</f>
        <v>0</v>
      </c>
      <c r="E240" s="45" t="str">
        <f>IF('Données brutes'!F218="Oui",2,IF('Données brutes'!F218="Non",0,"*"))</f>
        <v>*</v>
      </c>
      <c r="F240" s="45" t="str">
        <f>IF('Données brutes'!H218="Oui",2,IF('Données brutes'!H218="Non",0,"*"))</f>
        <v>*</v>
      </c>
      <c r="G240" s="45" t="str">
        <f>IF('Données brutes'!J218="Oui",2,IF('Données brutes'!J218="Non",0,"*"))</f>
        <v>*</v>
      </c>
      <c r="H240" s="45" t="str">
        <f>IF('Données brutes'!L218="Oui",2,IF('Données brutes'!L218="Non",0,"*"))</f>
        <v>*</v>
      </c>
      <c r="I240" s="45" t="str">
        <f>IF('Données brutes'!N218="Oui",2,IF('Données brutes'!N218="Non",0,"*"))</f>
        <v>*</v>
      </c>
      <c r="J240" s="45" t="str">
        <f>IF('Données brutes'!P218="Oui",2,IF('Données brutes'!P218="Non",0,"*"))</f>
        <v>*</v>
      </c>
      <c r="K240" s="35">
        <f>'Calcul '!W239</f>
        <v>0</v>
      </c>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row>
    <row r="241" spans="1:104" s="2" customFormat="1" ht="18.75" hidden="1" x14ac:dyDescent="0.2">
      <c r="A241" s="3"/>
      <c r="B241" s="47">
        <f>'Données brutes'!B219</f>
        <v>0</v>
      </c>
      <c r="C241" s="48" t="str">
        <f>IF('Données brutes'!AI219=0,"*",'Données brutes'!AI219)</f>
        <v>*</v>
      </c>
      <c r="D241" s="29">
        <f>'Données brutes'!E219</f>
        <v>0</v>
      </c>
      <c r="E241" s="45" t="str">
        <f>IF('Données brutes'!F219="Oui",2,IF('Données brutes'!F219="Non",0,"*"))</f>
        <v>*</v>
      </c>
      <c r="F241" s="45" t="str">
        <f>IF('Données brutes'!H219="Oui",2,IF('Données brutes'!H219="Non",0,"*"))</f>
        <v>*</v>
      </c>
      <c r="G241" s="45" t="str">
        <f>IF('Données brutes'!J219="Oui",2,IF('Données brutes'!J219="Non",0,"*"))</f>
        <v>*</v>
      </c>
      <c r="H241" s="45" t="str">
        <f>IF('Données brutes'!L219="Oui",2,IF('Données brutes'!L219="Non",0,"*"))</f>
        <v>*</v>
      </c>
      <c r="I241" s="45" t="str">
        <f>IF('Données brutes'!N219="Oui",2,IF('Données brutes'!N219="Non",0,"*"))</f>
        <v>*</v>
      </c>
      <c r="J241" s="45" t="str">
        <f>IF('Données brutes'!P219="Oui",2,IF('Données brutes'!P219="Non",0,"*"))</f>
        <v>*</v>
      </c>
      <c r="K241" s="35">
        <f>'Calcul '!W240</f>
        <v>0</v>
      </c>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row>
    <row r="242" spans="1:104" s="2" customFormat="1" ht="18.75" hidden="1" x14ac:dyDescent="0.2">
      <c r="A242" s="3"/>
      <c r="B242" s="47">
        <f>'Données brutes'!B220</f>
        <v>0</v>
      </c>
      <c r="C242" s="48" t="str">
        <f>IF('Données brutes'!AI220=0,"*",'Données brutes'!AI220)</f>
        <v>*</v>
      </c>
      <c r="D242" s="29">
        <f>'Données brutes'!E220</f>
        <v>0</v>
      </c>
      <c r="E242" s="45" t="str">
        <f>IF('Données brutes'!F220="Oui",2,IF('Données brutes'!F220="Non",0,"*"))</f>
        <v>*</v>
      </c>
      <c r="F242" s="45" t="str">
        <f>IF('Données brutes'!H220="Oui",2,IF('Données brutes'!H220="Non",0,"*"))</f>
        <v>*</v>
      </c>
      <c r="G242" s="45" t="str">
        <f>IF('Données brutes'!J220="Oui",2,IF('Données brutes'!J220="Non",0,"*"))</f>
        <v>*</v>
      </c>
      <c r="H242" s="45" t="str">
        <f>IF('Données brutes'!L220="Oui",2,IF('Données brutes'!L220="Non",0,"*"))</f>
        <v>*</v>
      </c>
      <c r="I242" s="45" t="str">
        <f>IF('Données brutes'!N220="Oui",2,IF('Données brutes'!N220="Non",0,"*"))</f>
        <v>*</v>
      </c>
      <c r="J242" s="45" t="str">
        <f>IF('Données brutes'!P220="Oui",2,IF('Données brutes'!P220="Non",0,"*"))</f>
        <v>*</v>
      </c>
      <c r="K242" s="35">
        <f>'Calcul '!W241</f>
        <v>0</v>
      </c>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row>
    <row r="243" spans="1:104" s="2" customFormat="1" ht="18.75" hidden="1" x14ac:dyDescent="0.2">
      <c r="A243" s="3"/>
      <c r="B243" s="47">
        <f>'Données brutes'!B221</f>
        <v>0</v>
      </c>
      <c r="C243" s="48" t="str">
        <f>IF('Données brutes'!AI221=0,"*",'Données brutes'!AI221)</f>
        <v>*</v>
      </c>
      <c r="D243" s="29">
        <f>'Données brutes'!E221</f>
        <v>0</v>
      </c>
      <c r="E243" s="45" t="str">
        <f>IF('Données brutes'!F221="Oui",2,IF('Données brutes'!F221="Non",0,"*"))</f>
        <v>*</v>
      </c>
      <c r="F243" s="45" t="str">
        <f>IF('Données brutes'!H221="Oui",2,IF('Données brutes'!H221="Non",0,"*"))</f>
        <v>*</v>
      </c>
      <c r="G243" s="45" t="str">
        <f>IF('Données brutes'!J221="Oui",2,IF('Données brutes'!J221="Non",0,"*"))</f>
        <v>*</v>
      </c>
      <c r="H243" s="45" t="str">
        <f>IF('Données brutes'!L221="Oui",2,IF('Données brutes'!L221="Non",0,"*"))</f>
        <v>*</v>
      </c>
      <c r="I243" s="45" t="str">
        <f>IF('Données brutes'!N221="Oui",2,IF('Données brutes'!N221="Non",0,"*"))</f>
        <v>*</v>
      </c>
      <c r="J243" s="45" t="str">
        <f>IF('Données brutes'!P221="Oui",2,IF('Données brutes'!P221="Non",0,"*"))</f>
        <v>*</v>
      </c>
      <c r="K243" s="35">
        <f>'Calcul '!W242</f>
        <v>0</v>
      </c>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row>
    <row r="244" spans="1:104" s="2" customFormat="1" ht="18.75" hidden="1" x14ac:dyDescent="0.2">
      <c r="A244" s="3"/>
      <c r="B244" s="47">
        <f>'Données brutes'!B222</f>
        <v>0</v>
      </c>
      <c r="C244" s="48" t="str">
        <f>IF('Données brutes'!AI222=0,"*",'Données brutes'!AI222)</f>
        <v>*</v>
      </c>
      <c r="D244" s="29">
        <f>'Données brutes'!E222</f>
        <v>0</v>
      </c>
      <c r="E244" s="45" t="str">
        <f>IF('Données brutes'!F222="Oui",2,IF('Données brutes'!F222="Non",0,"*"))</f>
        <v>*</v>
      </c>
      <c r="F244" s="45" t="str">
        <f>IF('Données brutes'!H222="Oui",2,IF('Données brutes'!H222="Non",0,"*"))</f>
        <v>*</v>
      </c>
      <c r="G244" s="45" t="str">
        <f>IF('Données brutes'!J222="Oui",2,IF('Données brutes'!J222="Non",0,"*"))</f>
        <v>*</v>
      </c>
      <c r="H244" s="45" t="str">
        <f>IF('Données brutes'!L222="Oui",2,IF('Données brutes'!L222="Non",0,"*"))</f>
        <v>*</v>
      </c>
      <c r="I244" s="45" t="str">
        <f>IF('Données brutes'!N222="Oui",2,IF('Données brutes'!N222="Non",0,"*"))</f>
        <v>*</v>
      </c>
      <c r="J244" s="45" t="str">
        <f>IF('Données brutes'!P222="Oui",2,IF('Données brutes'!P222="Non",0,"*"))</f>
        <v>*</v>
      </c>
      <c r="K244" s="35">
        <f>'Calcul '!W243</f>
        <v>0</v>
      </c>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row>
    <row r="245" spans="1:104" s="2" customFormat="1" ht="18.75" hidden="1" x14ac:dyDescent="0.2">
      <c r="A245" s="3"/>
      <c r="B245" s="47">
        <f>'Données brutes'!B223</f>
        <v>0</v>
      </c>
      <c r="C245" s="48" t="str">
        <f>IF('Données brutes'!AI223=0,"*",'Données brutes'!AI223)</f>
        <v>*</v>
      </c>
      <c r="D245" s="29">
        <f>'Données brutes'!E223</f>
        <v>0</v>
      </c>
      <c r="E245" s="45" t="str">
        <f>IF('Données brutes'!F223="Oui",2,IF('Données brutes'!F223="Non",0,"*"))</f>
        <v>*</v>
      </c>
      <c r="F245" s="45" t="str">
        <f>IF('Données brutes'!H223="Oui",2,IF('Données brutes'!H223="Non",0,"*"))</f>
        <v>*</v>
      </c>
      <c r="G245" s="45" t="str">
        <f>IF('Données brutes'!J223="Oui",2,IF('Données brutes'!J223="Non",0,"*"))</f>
        <v>*</v>
      </c>
      <c r="H245" s="45" t="str">
        <f>IF('Données brutes'!L223="Oui",2,IF('Données brutes'!L223="Non",0,"*"))</f>
        <v>*</v>
      </c>
      <c r="I245" s="45" t="str">
        <f>IF('Données brutes'!N223="Oui",2,IF('Données brutes'!N223="Non",0,"*"))</f>
        <v>*</v>
      </c>
      <c r="J245" s="45" t="str">
        <f>IF('Données brutes'!P223="Oui",2,IF('Données brutes'!P223="Non",0,"*"))</f>
        <v>*</v>
      </c>
      <c r="K245" s="35">
        <f>'Calcul '!W244</f>
        <v>0</v>
      </c>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row>
    <row r="246" spans="1:104" s="2" customFormat="1" ht="18.75" hidden="1" x14ac:dyDescent="0.2">
      <c r="A246" s="3"/>
      <c r="B246" s="47">
        <f>'Données brutes'!B224</f>
        <v>0</v>
      </c>
      <c r="C246" s="48" t="str">
        <f>IF('Données brutes'!AI224=0,"*",'Données brutes'!AI224)</f>
        <v>*</v>
      </c>
      <c r="D246" s="29">
        <f>'Données brutes'!E224</f>
        <v>0</v>
      </c>
      <c r="E246" s="45" t="str">
        <f>IF('Données brutes'!F224="Oui",2,IF('Données brutes'!F224="Non",0,"*"))</f>
        <v>*</v>
      </c>
      <c r="F246" s="45" t="str">
        <f>IF('Données brutes'!H224="Oui",2,IF('Données brutes'!H224="Non",0,"*"))</f>
        <v>*</v>
      </c>
      <c r="G246" s="45" t="str">
        <f>IF('Données brutes'!J224="Oui",2,IF('Données brutes'!J224="Non",0,"*"))</f>
        <v>*</v>
      </c>
      <c r="H246" s="45" t="str">
        <f>IF('Données brutes'!L224="Oui",2,IF('Données brutes'!L224="Non",0,"*"))</f>
        <v>*</v>
      </c>
      <c r="I246" s="45" t="str">
        <f>IF('Données brutes'!N224="Oui",2,IF('Données brutes'!N224="Non",0,"*"))</f>
        <v>*</v>
      </c>
      <c r="J246" s="45" t="str">
        <f>IF('Données brutes'!P224="Oui",2,IF('Données brutes'!P224="Non",0,"*"))</f>
        <v>*</v>
      </c>
      <c r="K246" s="35">
        <f>'Calcul '!W245</f>
        <v>0</v>
      </c>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row>
    <row r="247" spans="1:104" s="2" customFormat="1" ht="18.75" hidden="1" x14ac:dyDescent="0.2">
      <c r="A247" s="3"/>
      <c r="B247" s="47">
        <f>'Données brutes'!B225</f>
        <v>0</v>
      </c>
      <c r="C247" s="48" t="str">
        <f>IF('Données brutes'!AI225=0,"*",'Données brutes'!AI225)</f>
        <v>*</v>
      </c>
      <c r="D247" s="29">
        <f>'Données brutes'!E225</f>
        <v>0</v>
      </c>
      <c r="E247" s="45" t="str">
        <f>IF('Données brutes'!F225="Oui",2,IF('Données brutes'!F225="Non",0,"*"))</f>
        <v>*</v>
      </c>
      <c r="F247" s="45" t="str">
        <f>IF('Données brutes'!H225="Oui",2,IF('Données brutes'!H225="Non",0,"*"))</f>
        <v>*</v>
      </c>
      <c r="G247" s="45" t="str">
        <f>IF('Données brutes'!J225="Oui",2,IF('Données brutes'!J225="Non",0,"*"))</f>
        <v>*</v>
      </c>
      <c r="H247" s="45" t="str">
        <f>IF('Données brutes'!L225="Oui",2,IF('Données brutes'!L225="Non",0,"*"))</f>
        <v>*</v>
      </c>
      <c r="I247" s="45" t="str">
        <f>IF('Données brutes'!N225="Oui",2,IF('Données brutes'!N225="Non",0,"*"))</f>
        <v>*</v>
      </c>
      <c r="J247" s="45" t="str">
        <f>IF('Données brutes'!P225="Oui",2,IF('Données brutes'!P225="Non",0,"*"))</f>
        <v>*</v>
      </c>
      <c r="K247" s="35">
        <f>'Calcul '!W246</f>
        <v>0</v>
      </c>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row>
    <row r="248" spans="1:104" s="2" customFormat="1" ht="18.75" hidden="1" x14ac:dyDescent="0.2">
      <c r="A248" s="3"/>
      <c r="B248" s="47">
        <f>'Données brutes'!B226</f>
        <v>0</v>
      </c>
      <c r="C248" s="48" t="str">
        <f>IF('Données brutes'!AI226=0,"*",'Données brutes'!AI226)</f>
        <v>*</v>
      </c>
      <c r="D248" s="29">
        <f>'Données brutes'!E226</f>
        <v>0</v>
      </c>
      <c r="E248" s="45" t="str">
        <f>IF('Données brutes'!F226="Oui",2,IF('Données brutes'!F226="Non",0,"*"))</f>
        <v>*</v>
      </c>
      <c r="F248" s="45" t="str">
        <f>IF('Données brutes'!H226="Oui",2,IF('Données brutes'!H226="Non",0,"*"))</f>
        <v>*</v>
      </c>
      <c r="G248" s="45" t="str">
        <f>IF('Données brutes'!J226="Oui",2,IF('Données brutes'!J226="Non",0,"*"))</f>
        <v>*</v>
      </c>
      <c r="H248" s="45" t="str">
        <f>IF('Données brutes'!L226="Oui",2,IF('Données brutes'!L226="Non",0,"*"))</f>
        <v>*</v>
      </c>
      <c r="I248" s="45" t="str">
        <f>IF('Données brutes'!N226="Oui",2,IF('Données brutes'!N226="Non",0,"*"))</f>
        <v>*</v>
      </c>
      <c r="J248" s="45" t="str">
        <f>IF('Données brutes'!P226="Oui",2,IF('Données brutes'!P226="Non",0,"*"))</f>
        <v>*</v>
      </c>
      <c r="K248" s="35">
        <f>'Calcul '!W247</f>
        <v>0</v>
      </c>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row>
    <row r="249" spans="1:104" s="2" customFormat="1" ht="18.75" hidden="1" x14ac:dyDescent="0.2">
      <c r="A249" s="3"/>
      <c r="B249" s="47">
        <f>'Données brutes'!B227</f>
        <v>0</v>
      </c>
      <c r="C249" s="48" t="str">
        <f>IF('Données brutes'!AI227=0,"*",'Données brutes'!AI227)</f>
        <v>*</v>
      </c>
      <c r="D249" s="29">
        <f>'Données brutes'!E227</f>
        <v>0</v>
      </c>
      <c r="E249" s="45" t="str">
        <f>IF('Données brutes'!F227="Oui",2,IF('Données brutes'!F227="Non",0,"*"))</f>
        <v>*</v>
      </c>
      <c r="F249" s="45" t="str">
        <f>IF('Données brutes'!H227="Oui",2,IF('Données brutes'!H227="Non",0,"*"))</f>
        <v>*</v>
      </c>
      <c r="G249" s="45" t="str">
        <f>IF('Données brutes'!J227="Oui",2,IF('Données brutes'!J227="Non",0,"*"))</f>
        <v>*</v>
      </c>
      <c r="H249" s="45" t="str">
        <f>IF('Données brutes'!L227="Oui",2,IF('Données brutes'!L227="Non",0,"*"))</f>
        <v>*</v>
      </c>
      <c r="I249" s="45" t="str">
        <f>IF('Données brutes'!N227="Oui",2,IF('Données brutes'!N227="Non",0,"*"))</f>
        <v>*</v>
      </c>
      <c r="J249" s="45" t="str">
        <f>IF('Données brutes'!P227="Oui",2,IF('Données brutes'!P227="Non",0,"*"))</f>
        <v>*</v>
      </c>
      <c r="K249" s="35">
        <f>'Calcul '!W248</f>
        <v>0</v>
      </c>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row>
    <row r="250" spans="1:104" s="2" customFormat="1" ht="18.75" hidden="1" x14ac:dyDescent="0.2">
      <c r="A250" s="3"/>
      <c r="B250" s="47">
        <f>'Données brutes'!B228</f>
        <v>0</v>
      </c>
      <c r="C250" s="48" t="str">
        <f>IF('Données brutes'!AI228=0,"*",'Données brutes'!AI228)</f>
        <v>*</v>
      </c>
      <c r="D250" s="29">
        <f>'Données brutes'!E228</f>
        <v>0</v>
      </c>
      <c r="E250" s="45" t="str">
        <f>IF('Données brutes'!F228="Oui",2,IF('Données brutes'!F228="Non",0,"*"))</f>
        <v>*</v>
      </c>
      <c r="F250" s="45" t="str">
        <f>IF('Données brutes'!H228="Oui",2,IF('Données brutes'!H228="Non",0,"*"))</f>
        <v>*</v>
      </c>
      <c r="G250" s="45" t="str">
        <f>IF('Données brutes'!J228="Oui",2,IF('Données brutes'!J228="Non",0,"*"))</f>
        <v>*</v>
      </c>
      <c r="H250" s="45" t="str">
        <f>IF('Données brutes'!L228="Oui",2,IF('Données brutes'!L228="Non",0,"*"))</f>
        <v>*</v>
      </c>
      <c r="I250" s="45" t="str">
        <f>IF('Données brutes'!N228="Oui",2,IF('Données brutes'!N228="Non",0,"*"))</f>
        <v>*</v>
      </c>
      <c r="J250" s="45" t="str">
        <f>IF('Données brutes'!P228="Oui",2,IF('Données brutes'!P228="Non",0,"*"))</f>
        <v>*</v>
      </c>
      <c r="K250" s="35">
        <f>'Calcul '!W249</f>
        <v>0</v>
      </c>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row>
    <row r="251" spans="1:104" s="2" customFormat="1" ht="18.75" hidden="1" x14ac:dyDescent="0.2">
      <c r="A251" s="3"/>
      <c r="B251" s="47">
        <f>'Données brutes'!B229</f>
        <v>0</v>
      </c>
      <c r="C251" s="48" t="str">
        <f>IF('Données brutes'!AI229=0,"*",'Données brutes'!AI229)</f>
        <v>*</v>
      </c>
      <c r="D251" s="29">
        <f>'Données brutes'!E229</f>
        <v>0</v>
      </c>
      <c r="E251" s="45" t="str">
        <f>IF('Données brutes'!F229="Oui",2,IF('Données brutes'!F229="Non",0,"*"))</f>
        <v>*</v>
      </c>
      <c r="F251" s="45" t="str">
        <f>IF('Données brutes'!H229="Oui",2,IF('Données brutes'!H229="Non",0,"*"))</f>
        <v>*</v>
      </c>
      <c r="G251" s="45" t="str">
        <f>IF('Données brutes'!J229="Oui",2,IF('Données brutes'!J229="Non",0,"*"))</f>
        <v>*</v>
      </c>
      <c r="H251" s="45" t="str">
        <f>IF('Données brutes'!L229="Oui",2,IF('Données brutes'!L229="Non",0,"*"))</f>
        <v>*</v>
      </c>
      <c r="I251" s="45" t="str">
        <f>IF('Données brutes'!N229="Oui",2,IF('Données brutes'!N229="Non",0,"*"))</f>
        <v>*</v>
      </c>
      <c r="J251" s="45" t="str">
        <f>IF('Données brutes'!P229="Oui",2,IF('Données brutes'!P229="Non",0,"*"))</f>
        <v>*</v>
      </c>
      <c r="K251" s="35">
        <f>'Calcul '!W250</f>
        <v>0</v>
      </c>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row>
    <row r="252" spans="1:104" s="2" customFormat="1" ht="18.75" hidden="1" x14ac:dyDescent="0.2">
      <c r="A252" s="3"/>
      <c r="B252" s="47">
        <f>'Données brutes'!B230</f>
        <v>0</v>
      </c>
      <c r="C252" s="48" t="str">
        <f>IF('Données brutes'!AI230=0,"*",'Données brutes'!AI230)</f>
        <v>*</v>
      </c>
      <c r="D252" s="29">
        <f>'Données brutes'!E230</f>
        <v>0</v>
      </c>
      <c r="E252" s="45" t="str">
        <f>IF('Données brutes'!F230="Oui",2,IF('Données brutes'!F230="Non",0,"*"))</f>
        <v>*</v>
      </c>
      <c r="F252" s="45" t="str">
        <f>IF('Données brutes'!H230="Oui",2,IF('Données brutes'!H230="Non",0,"*"))</f>
        <v>*</v>
      </c>
      <c r="G252" s="45" t="str">
        <f>IF('Données brutes'!J230="Oui",2,IF('Données brutes'!J230="Non",0,"*"))</f>
        <v>*</v>
      </c>
      <c r="H252" s="45" t="str">
        <f>IF('Données brutes'!L230="Oui",2,IF('Données brutes'!L230="Non",0,"*"))</f>
        <v>*</v>
      </c>
      <c r="I252" s="45" t="str">
        <f>IF('Données brutes'!N230="Oui",2,IF('Données brutes'!N230="Non",0,"*"))</f>
        <v>*</v>
      </c>
      <c r="J252" s="45" t="str">
        <f>IF('Données brutes'!P230="Oui",2,IF('Données brutes'!P230="Non",0,"*"))</f>
        <v>*</v>
      </c>
      <c r="K252" s="35">
        <f>'Calcul '!W251</f>
        <v>0</v>
      </c>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row>
    <row r="253" spans="1:104" s="2" customFormat="1" ht="18.75" hidden="1" x14ac:dyDescent="0.2">
      <c r="A253" s="3"/>
      <c r="B253" s="47">
        <f>'Données brutes'!B231</f>
        <v>0</v>
      </c>
      <c r="C253" s="48" t="str">
        <f>IF('Données brutes'!AI231=0,"*",'Données brutes'!AI231)</f>
        <v>*</v>
      </c>
      <c r="D253" s="29">
        <f>'Données brutes'!E231</f>
        <v>0</v>
      </c>
      <c r="E253" s="45" t="str">
        <f>IF('Données brutes'!F231="Oui",2,IF('Données brutes'!F231="Non",0,"*"))</f>
        <v>*</v>
      </c>
      <c r="F253" s="45" t="str">
        <f>IF('Données brutes'!H231="Oui",2,IF('Données brutes'!H231="Non",0,"*"))</f>
        <v>*</v>
      </c>
      <c r="G253" s="45" t="str">
        <f>IF('Données brutes'!J231="Oui",2,IF('Données brutes'!J231="Non",0,"*"))</f>
        <v>*</v>
      </c>
      <c r="H253" s="45" t="str">
        <f>IF('Données brutes'!L231="Oui",2,IF('Données brutes'!L231="Non",0,"*"))</f>
        <v>*</v>
      </c>
      <c r="I253" s="45" t="str">
        <f>IF('Données brutes'!N231="Oui",2,IF('Données brutes'!N231="Non",0,"*"))</f>
        <v>*</v>
      </c>
      <c r="J253" s="45" t="str">
        <f>IF('Données brutes'!P231="Oui",2,IF('Données brutes'!P231="Non",0,"*"))</f>
        <v>*</v>
      </c>
      <c r="K253" s="35">
        <f>'Calcul '!W252</f>
        <v>0</v>
      </c>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row>
    <row r="254" spans="1:104" s="2" customFormat="1" ht="18.75" hidden="1" x14ac:dyDescent="0.2">
      <c r="A254" s="3"/>
      <c r="B254" s="47">
        <f>'Données brutes'!B232</f>
        <v>0</v>
      </c>
      <c r="C254" s="48" t="str">
        <f>IF('Données brutes'!AI232=0,"*",'Données brutes'!AI232)</f>
        <v>*</v>
      </c>
      <c r="D254" s="29">
        <f>'Données brutes'!E232</f>
        <v>0</v>
      </c>
      <c r="E254" s="45" t="str">
        <f>IF('Données brutes'!F232="Oui",2,IF('Données brutes'!F232="Non",0,"*"))</f>
        <v>*</v>
      </c>
      <c r="F254" s="45" t="str">
        <f>IF('Données brutes'!H232="Oui",2,IF('Données brutes'!H232="Non",0,"*"))</f>
        <v>*</v>
      </c>
      <c r="G254" s="45" t="str">
        <f>IF('Données brutes'!J232="Oui",2,IF('Données brutes'!J232="Non",0,"*"))</f>
        <v>*</v>
      </c>
      <c r="H254" s="45" t="str">
        <f>IF('Données brutes'!L232="Oui",2,IF('Données brutes'!L232="Non",0,"*"))</f>
        <v>*</v>
      </c>
      <c r="I254" s="45" t="str">
        <f>IF('Données brutes'!N232="Oui",2,IF('Données brutes'!N232="Non",0,"*"))</f>
        <v>*</v>
      </c>
      <c r="J254" s="45" t="str">
        <f>IF('Données brutes'!P232="Oui",2,IF('Données brutes'!P232="Non",0,"*"))</f>
        <v>*</v>
      </c>
      <c r="K254" s="35">
        <f>'Calcul '!W253</f>
        <v>0</v>
      </c>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row>
    <row r="255" spans="1:104" s="2" customFormat="1" ht="18.75" hidden="1" x14ac:dyDescent="0.2">
      <c r="A255" s="3"/>
      <c r="B255" s="47">
        <f>'Données brutes'!B233</f>
        <v>0</v>
      </c>
      <c r="C255" s="48" t="str">
        <f>IF('Données brutes'!AI233=0,"*",'Données brutes'!AI233)</f>
        <v>*</v>
      </c>
      <c r="D255" s="29">
        <f>'Données brutes'!E233</f>
        <v>0</v>
      </c>
      <c r="E255" s="45" t="str">
        <f>IF('Données brutes'!F233="Oui",2,IF('Données brutes'!F233="Non",0,"*"))</f>
        <v>*</v>
      </c>
      <c r="F255" s="45" t="str">
        <f>IF('Données brutes'!H233="Oui",2,IF('Données brutes'!H233="Non",0,"*"))</f>
        <v>*</v>
      </c>
      <c r="G255" s="45" t="str">
        <f>IF('Données brutes'!J233="Oui",2,IF('Données brutes'!J233="Non",0,"*"))</f>
        <v>*</v>
      </c>
      <c r="H255" s="45" t="str">
        <f>IF('Données brutes'!L233="Oui",2,IF('Données brutes'!L233="Non",0,"*"))</f>
        <v>*</v>
      </c>
      <c r="I255" s="45" t="str">
        <f>IF('Données brutes'!N233="Oui",2,IF('Données brutes'!N233="Non",0,"*"))</f>
        <v>*</v>
      </c>
      <c r="J255" s="45" t="str">
        <f>IF('Données brutes'!P233="Oui",2,IF('Données brutes'!P233="Non",0,"*"))</f>
        <v>*</v>
      </c>
      <c r="K255" s="35">
        <f>'Calcul '!W254</f>
        <v>0</v>
      </c>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row>
    <row r="256" spans="1:104" s="2" customFormat="1" ht="18.75" hidden="1" x14ac:dyDescent="0.2">
      <c r="A256" s="3"/>
      <c r="B256" s="47">
        <f>'Données brutes'!B234</f>
        <v>0</v>
      </c>
      <c r="C256" s="48" t="str">
        <f>IF('Données brutes'!AI234=0,"*",'Données brutes'!AI234)</f>
        <v>*</v>
      </c>
      <c r="D256" s="29">
        <f>'Données brutes'!E234</f>
        <v>0</v>
      </c>
      <c r="E256" s="45" t="str">
        <f>IF('Données brutes'!F234="Oui",2,IF('Données brutes'!F234="Non",0,"*"))</f>
        <v>*</v>
      </c>
      <c r="F256" s="45" t="str">
        <f>IF('Données brutes'!H234="Oui",2,IF('Données brutes'!H234="Non",0,"*"))</f>
        <v>*</v>
      </c>
      <c r="G256" s="45" t="str">
        <f>IF('Données brutes'!J234="Oui",2,IF('Données brutes'!J234="Non",0,"*"))</f>
        <v>*</v>
      </c>
      <c r="H256" s="45" t="str">
        <f>IF('Données brutes'!L234="Oui",2,IF('Données brutes'!L234="Non",0,"*"))</f>
        <v>*</v>
      </c>
      <c r="I256" s="45" t="str">
        <f>IF('Données brutes'!N234="Oui",2,IF('Données brutes'!N234="Non",0,"*"))</f>
        <v>*</v>
      </c>
      <c r="J256" s="45" t="str">
        <f>IF('Données brutes'!P234="Oui",2,IF('Données brutes'!P234="Non",0,"*"))</f>
        <v>*</v>
      </c>
      <c r="K256" s="35">
        <f>'Calcul '!W255</f>
        <v>0</v>
      </c>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row>
    <row r="257" spans="1:104" s="2" customFormat="1" ht="18.75" hidden="1" x14ac:dyDescent="0.2">
      <c r="A257" s="3"/>
      <c r="B257" s="47">
        <f>'Données brutes'!B235</f>
        <v>0</v>
      </c>
      <c r="C257" s="48" t="str">
        <f>IF('Données brutes'!AI235=0,"*",'Données brutes'!AI235)</f>
        <v>*</v>
      </c>
      <c r="D257" s="29">
        <f>'Données brutes'!E235</f>
        <v>0</v>
      </c>
      <c r="E257" s="45" t="str">
        <f>IF('Données brutes'!F235="Oui",2,IF('Données brutes'!F235="Non",0,"*"))</f>
        <v>*</v>
      </c>
      <c r="F257" s="45" t="str">
        <f>IF('Données brutes'!H235="Oui",2,IF('Données brutes'!H235="Non",0,"*"))</f>
        <v>*</v>
      </c>
      <c r="G257" s="45" t="str">
        <f>IF('Données brutes'!J235="Oui",2,IF('Données brutes'!J235="Non",0,"*"))</f>
        <v>*</v>
      </c>
      <c r="H257" s="45" t="str">
        <f>IF('Données brutes'!L235="Oui",2,IF('Données brutes'!L235="Non",0,"*"))</f>
        <v>*</v>
      </c>
      <c r="I257" s="45" t="str">
        <f>IF('Données brutes'!N235="Oui",2,IF('Données brutes'!N235="Non",0,"*"))</f>
        <v>*</v>
      </c>
      <c r="J257" s="45" t="str">
        <f>IF('Données brutes'!P235="Oui",2,IF('Données brutes'!P235="Non",0,"*"))</f>
        <v>*</v>
      </c>
      <c r="K257" s="35">
        <f>'Calcul '!W256</f>
        <v>0</v>
      </c>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row>
    <row r="258" spans="1:104" s="2" customFormat="1" ht="18.75" hidden="1" x14ac:dyDescent="0.2">
      <c r="A258" s="3"/>
      <c r="B258" s="47">
        <f>'Données brutes'!B236</f>
        <v>0</v>
      </c>
      <c r="C258" s="48" t="str">
        <f>IF('Données brutes'!AI236=0,"*",'Données brutes'!AI236)</f>
        <v>*</v>
      </c>
      <c r="D258" s="29">
        <f>'Données brutes'!E236</f>
        <v>0</v>
      </c>
      <c r="E258" s="45" t="str">
        <f>IF('Données brutes'!F236="Oui",2,IF('Données brutes'!F236="Non",0,"*"))</f>
        <v>*</v>
      </c>
      <c r="F258" s="45" t="str">
        <f>IF('Données brutes'!H236="Oui",2,IF('Données brutes'!H236="Non",0,"*"))</f>
        <v>*</v>
      </c>
      <c r="G258" s="45" t="str">
        <f>IF('Données brutes'!J236="Oui",2,IF('Données brutes'!J236="Non",0,"*"))</f>
        <v>*</v>
      </c>
      <c r="H258" s="45" t="str">
        <f>IF('Données brutes'!L236="Oui",2,IF('Données brutes'!L236="Non",0,"*"))</f>
        <v>*</v>
      </c>
      <c r="I258" s="45" t="str">
        <f>IF('Données brutes'!N236="Oui",2,IF('Données brutes'!N236="Non",0,"*"))</f>
        <v>*</v>
      </c>
      <c r="J258" s="45" t="str">
        <f>IF('Données brutes'!P236="Oui",2,IF('Données brutes'!P236="Non",0,"*"))</f>
        <v>*</v>
      </c>
      <c r="K258" s="35">
        <f>'Calcul '!W257</f>
        <v>0</v>
      </c>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row>
    <row r="259" spans="1:104" s="2" customFormat="1" ht="18.75" hidden="1" x14ac:dyDescent="0.2">
      <c r="A259" s="3"/>
      <c r="B259" s="47">
        <f>'Données brutes'!B237</f>
        <v>0</v>
      </c>
      <c r="C259" s="48" t="str">
        <f>IF('Données brutes'!AI237=0,"*",'Données brutes'!AI237)</f>
        <v>*</v>
      </c>
      <c r="D259" s="29">
        <f>'Données brutes'!E237</f>
        <v>0</v>
      </c>
      <c r="E259" s="45" t="str">
        <f>IF('Données brutes'!F237="Oui",2,IF('Données brutes'!F237="Non",0,"*"))</f>
        <v>*</v>
      </c>
      <c r="F259" s="45" t="str">
        <f>IF('Données brutes'!H237="Oui",2,IF('Données brutes'!H237="Non",0,"*"))</f>
        <v>*</v>
      </c>
      <c r="G259" s="45" t="str">
        <f>IF('Données brutes'!J237="Oui",2,IF('Données brutes'!J237="Non",0,"*"))</f>
        <v>*</v>
      </c>
      <c r="H259" s="45" t="str">
        <f>IF('Données brutes'!L237="Oui",2,IF('Données brutes'!L237="Non",0,"*"))</f>
        <v>*</v>
      </c>
      <c r="I259" s="45" t="str">
        <f>IF('Données brutes'!N237="Oui",2,IF('Données brutes'!N237="Non",0,"*"))</f>
        <v>*</v>
      </c>
      <c r="J259" s="45" t="str">
        <f>IF('Données brutes'!P237="Oui",2,IF('Données brutes'!P237="Non",0,"*"))</f>
        <v>*</v>
      </c>
      <c r="K259" s="35">
        <f>'Calcul '!W258</f>
        <v>0</v>
      </c>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row>
    <row r="260" spans="1:104" s="2" customFormat="1" ht="18.75" hidden="1" x14ac:dyDescent="0.2">
      <c r="A260" s="3"/>
      <c r="B260" s="47">
        <f>'Données brutes'!B238</f>
        <v>0</v>
      </c>
      <c r="C260" s="48" t="str">
        <f>IF('Données brutes'!AI238=0,"*",'Données brutes'!AI238)</f>
        <v>*</v>
      </c>
      <c r="D260" s="29">
        <f>'Données brutes'!E238</f>
        <v>0</v>
      </c>
      <c r="E260" s="45" t="str">
        <f>IF('Données brutes'!F238="Oui",2,IF('Données brutes'!F238="Non",0,"*"))</f>
        <v>*</v>
      </c>
      <c r="F260" s="45" t="str">
        <f>IF('Données brutes'!H238="Oui",2,IF('Données brutes'!H238="Non",0,"*"))</f>
        <v>*</v>
      </c>
      <c r="G260" s="45" t="str">
        <f>IF('Données brutes'!J238="Oui",2,IF('Données brutes'!J238="Non",0,"*"))</f>
        <v>*</v>
      </c>
      <c r="H260" s="45" t="str">
        <f>IF('Données brutes'!L238="Oui",2,IF('Données brutes'!L238="Non",0,"*"))</f>
        <v>*</v>
      </c>
      <c r="I260" s="45" t="str">
        <f>IF('Données brutes'!N238="Oui",2,IF('Données brutes'!N238="Non",0,"*"))</f>
        <v>*</v>
      </c>
      <c r="J260" s="45" t="str">
        <f>IF('Données brutes'!P238="Oui",2,IF('Données brutes'!P238="Non",0,"*"))</f>
        <v>*</v>
      </c>
      <c r="K260" s="35">
        <f>'Calcul '!W259</f>
        <v>0</v>
      </c>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row>
    <row r="261" spans="1:104" ht="39.75" customHeight="1" x14ac:dyDescent="0.2">
      <c r="B261" s="34"/>
      <c r="C261" s="18"/>
      <c r="D261" s="18"/>
      <c r="E261" s="31"/>
      <c r="F261" s="31"/>
      <c r="G261" s="31"/>
      <c r="H261" s="31"/>
      <c r="I261" s="31"/>
      <c r="J261" s="31"/>
      <c r="K261" s="36"/>
    </row>
    <row r="262" spans="1:104" ht="39.75" customHeight="1" x14ac:dyDescent="0.2">
      <c r="B262" s="34" t="s">
        <v>875</v>
      </c>
      <c r="C262" s="18"/>
      <c r="D262" s="18"/>
      <c r="E262" s="18"/>
      <c r="F262" s="31"/>
      <c r="G262" s="18"/>
      <c r="H262" s="18"/>
      <c r="K262" s="33"/>
    </row>
    <row r="263" spans="1:104" x14ac:dyDescent="0.2">
      <c r="F263"/>
    </row>
  </sheetData>
  <autoFilter ref="B3:K260">
    <filterColumn colId="0">
      <filters>
        <filter val="AMA XpertEye"/>
        <filter val="Ambulis"/>
        <filter val="AMD - Assistant Médical à Distance"/>
        <filter val="AMI - AmiCare"/>
        <filter val="apTeleCare"/>
        <filter val="Assemblée"/>
        <filter val="AUTONHOME® de Neuradom - Solution de télérééducation et télésoin"/>
        <filter val="AvecMonDoc"/>
        <filter val="avis2sante.fr"/>
        <filter val="AXOCARE"/>
        <filter val="Axomove"/>
        <filter val="bfordoc"/>
        <filter val="BISOM"/>
        <filter val="BLUEFILES"/>
        <filter val="Bravodoc.fr"/>
        <filter val="Care for cure"/>
        <filter val="Caroline Garey"/>
        <filter val="CHORUS"/>
        <filter val="Circuit"/>
        <filter val="CLICKDOC Téléconsultation"/>
        <filter val="clikodoc"/>
        <filter val="COLNEC"/>
        <filter val="Concilio"/>
        <filter val="Consulib"/>
        <filter val="CONSULTAWAY"/>
        <filter val="Covalia Web (mars2020)"/>
        <filter val="Covibot"/>
        <filter val="Covidiab"/>
        <filter val="COVIDOM"/>
        <filter val="Cureety"/>
        <filter val="DAC : Direct Access Cloud"/>
        <filter val="Dental Monitoring"/>
        <filter val="dépistage - télésuivi - télésurveillance covid19"/>
        <filter val="DiabiLive"/>
        <filter val="DIETIS"/>
        <filter val="DIGITALIZR"/>
        <filter val="DirectoSuivi"/>
        <filter val="Djanah"/>
        <filter val="Docavenue (devient Maiia)"/>
        <filter val="DocteurSecu"/>
        <filter val="doctopsy"/>
        <filter val="Domicalis Care et Ambulis"/>
        <filter val="DR@KKAR"/>
        <filter val="Dyalog"/>
        <filter val="eConsult Sara"/>
        <filter val="e-KerMed"/>
        <filter val="e-lio"/>
        <filter val="e-Medconnect"/>
        <filter val="engage"/>
        <filter val="ENGAGE FOR ME - COVID 19"/>
        <filter val="EODOC"/>
        <filter val="ETHEL"/>
        <filter val="EYE NEED"/>
        <filter val="Feeli"/>
        <filter val="Generation Care"/>
        <filter val="Globule"/>
        <filter val="Glowbl"/>
        <filter val="Gulliver telePharmacie.fr"/>
        <filter val="H4D Consult Station®"/>
        <filter val="HEALPHI"/>
        <filter val="Hellocare"/>
        <filter val="HELLOCONSULT"/>
        <filter val="IcareDenty, Denty"/>
        <filter val="idomed"/>
        <filter val="ieSSTelemed"/>
        <filter val="Instamed"/>
        <filter val="INU"/>
        <filter val="inzee.care"/>
        <filter val="IPContact.com"/>
        <filter val="Izeeconf santé"/>
        <filter val="IZYCARDIO"/>
        <filter val="Kwalys"/>
        <filter val="Leah"/>
        <filter val="Lebaud laetitia infirmière libérale"/>
        <filter val="lemedecin.fr"/>
        <filter val="libheros"/>
        <filter val="Lifen Covid19"/>
        <filter val="LINKELLO MEDICAL"/>
        <filter val="LINKYVET"/>
        <filter val="LIVI"/>
        <filter val="Lyf Pro - application mobile d'encaissement à distance par carte bancaire"/>
        <filter val="Ma Consultation Esthétique"/>
        <filter val="Maela"/>
        <filter val="MaQuestionMedicale.fr"/>
        <filter val="MAX/Covibot"/>
        <filter val="Medadom, un médecin généraliste 7 jours sur 7"/>
        <filter val="Medaviz"/>
        <filter val="MEDECINDIRECT"/>
        <filter val="MEDEO"/>
        <filter val="Médiateam"/>
        <filter val="Medicam"/>
        <filter val="Medvir (pour médecine virtuelle), logiciel permettant de produire des hypothèses diagnostiques et un indice de gravité"/>
        <filter val="MEDVU"/>
        <filter val="MesDocteurs"/>
        <filter val="MHLINK (Télésuivi, Télésurveillance, Téléconsultation, Alertes) et MHCARE (Téléconsultation, HAD,Dossier Patient Médical et Soins, Gestion Alertes)"/>
        <filter val="MIA Confort"/>
        <filter val="MICHEL EMELIANOFF"/>
        <filter val="MONALI"/>
        <filter val="MonMedecin.org"/>
        <filter val="My Res’O Téléconsult’"/>
        <filter val="myDiabby Healthcare"/>
        <filter val="NephroWise"/>
        <filter val="NEXUS platform - eConsult et eConsult Covid-19"/>
        <filter val="NEXUS platform - Télémédecine en EHPAD"/>
        <filter val="NOMADEEC"/>
        <filter val="Odys web (solution Covalia de Maincare)"/>
        <filter val="Office 365 Teams"/>
        <filter val="Olvid"/>
        <filter val="OncoWise"/>
        <filter val="Optim’HomeCare"/>
        <filter val="Ordoclic"/>
        <filter val="Orion Health RPM"/>
        <filter val="Ōtzii"/>
        <filter val="P-A-D et IDELAB"/>
        <filter val="Padoa"/>
        <filter val="PandaLab"/>
        <filter val="PARSYS Cloud"/>
        <filter val="Parsys Télémédecine"/>
        <filter val="PASSEPORT SANTE"/>
        <filter val="Plateforme ORTIF 2 ème génération"/>
        <filter val="Prédice"/>
        <filter val="psylib.fr"/>
        <filter val="QARE"/>
        <filter val="ROFIM"/>
        <filter val="SafeSanté"/>
        <filter val="Service de téléconsultation de Doctolib"/>
        <filter val="Services de santé connectée ConsultationEasy"/>
        <filter val="SITM"/>
        <filter val="SMARTMEDICASE"/>
        <filter val="Solution régionale de télémédecine / Covalia web"/>
        <filter val="Speakylink"/>
        <filter val="Stimulab - Pulsio Santé"/>
        <filter val="TELEMEDICA"/>
        <filter val="TELEPALLIA06"/>
        <filter val="TELIM"/>
        <filter val="Tesly Med"/>
        <filter val="TESSAN - CABINE DE TELECONSULTATIONS"/>
        <filter val="Therap-e"/>
        <filter val="Thess télésuivi"/>
        <filter val="Tilkee"/>
        <filter val="TIM"/>
        <filter val="TITAN"/>
        <filter val="TIXEO"/>
        <filter val="TIXEOCARE"/>
        <filter val="TokTokDoc"/>
        <filter val="toobeeb"/>
        <filter val="UBIDOC"/>
        <filter val="Urgence Docteurs"/>
        <filter val="Urgences coronavirus"/>
        <filter val="USE Together"/>
        <filter val="ViaPatient"/>
        <filter val="ViiBE"/>
        <filter val="Visio"/>
        <filter val="Vue Reading (Diagnostic Radiologique et Partage, en client lourd) - Vue motion (Revue d'image web) - Vue Share (Diffusion Médecin)- My Vue (patient)"/>
        <filter val="Yann LE GUILLOU"/>
        <filter val="Yannis GEORGANDELIS"/>
        <filter val="Yesdoc télémédecine"/>
      </filters>
    </filterColumn>
    <sortState ref="B3:K82">
      <sortCondition ref="B2:B289"/>
    </sortState>
  </autoFilter>
  <mergeCells count="2">
    <mergeCell ref="B2:K2"/>
    <mergeCell ref="B1:K1"/>
  </mergeCells>
  <conditionalFormatting sqref="K4:K260">
    <cfRule type="cellIs" dxfId="2" priority="1" operator="between">
      <formula>9</formula>
      <formula>10</formula>
    </cfRule>
    <cfRule type="cellIs" dxfId="1" priority="2" operator="between">
      <formula>6</formula>
      <formula>8.9</formula>
    </cfRule>
    <cfRule type="cellIs" dxfId="0" priority="3" operator="between">
      <formula>0</formula>
      <formula>5.9</formula>
    </cfRule>
  </conditionalFormatting>
  <conditionalFormatting sqref="E4:J4 G5:J261 F5:F262 E5:E261">
    <cfRule type="iconSet" priority="136">
      <iconSet iconSet="3Symbols2" showValue="0">
        <cfvo type="percent" val="0"/>
        <cfvo type="num" val="1"/>
        <cfvo type="num" val="2"/>
      </iconSet>
    </cfRule>
  </conditionalFormatting>
  <hyperlinks>
    <hyperlink ref="B2:K2" r:id="rId1" display="https://esante.gouv.fr/actualites/solutions-téléconsultation"/>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N159"/>
  <sheetViews>
    <sheetView tabSelected="1" zoomScale="40" zoomScaleNormal="40" workbookViewId="0">
      <selection activeCell="G8" sqref="G8"/>
    </sheetView>
  </sheetViews>
  <sheetFormatPr baseColWidth="10" defaultRowHeight="33" customHeight="1" x14ac:dyDescent="0.2"/>
  <cols>
    <col min="1" max="1" width="20.7109375" customWidth="1"/>
    <col min="2" max="2" width="47.42578125" customWidth="1"/>
    <col min="3" max="3" width="29.140625" customWidth="1"/>
    <col min="5" max="5" width="18.28515625" style="9" customWidth="1"/>
    <col min="26" max="26" width="37.85546875" customWidth="1"/>
    <col min="35" max="35" width="86.140625" customWidth="1"/>
    <col min="36" max="45" width="11.42578125" style="37"/>
  </cols>
  <sheetData>
    <row r="1" spans="1:92" s="49" customFormat="1" ht="51" customHeight="1" thickBot="1" x14ac:dyDescent="0.25">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37"/>
      <c r="AK1" s="37"/>
      <c r="AL1" s="37"/>
      <c r="AM1" s="37"/>
      <c r="AN1" s="37"/>
      <c r="AO1" s="37"/>
      <c r="AP1" s="37"/>
      <c r="AQ1" s="37"/>
      <c r="AR1" s="37"/>
      <c r="AS1" s="37"/>
    </row>
    <row r="2" spans="1:92" s="1" customFormat="1" ht="33" customHeight="1" thickBot="1" x14ac:dyDescent="0.25">
      <c r="A2" s="50" t="s">
        <v>1617</v>
      </c>
      <c r="B2" s="50" t="s">
        <v>0</v>
      </c>
      <c r="C2" s="53" t="s">
        <v>1618</v>
      </c>
      <c r="D2" s="52" t="s">
        <v>1619</v>
      </c>
      <c r="E2" s="51" t="s">
        <v>864</v>
      </c>
      <c r="F2" s="61" t="s">
        <v>1620</v>
      </c>
      <c r="G2" s="62" t="s">
        <v>1621</v>
      </c>
      <c r="H2" s="64" t="s">
        <v>1622</v>
      </c>
      <c r="I2" s="65" t="s">
        <v>1623</v>
      </c>
      <c r="J2" s="63" t="s">
        <v>1624</v>
      </c>
      <c r="K2" s="60" t="s">
        <v>1625</v>
      </c>
      <c r="L2" s="66" t="s">
        <v>1626</v>
      </c>
      <c r="M2" s="59" t="s">
        <v>1625</v>
      </c>
      <c r="N2" s="66" t="s">
        <v>1627</v>
      </c>
      <c r="O2" s="59" t="s">
        <v>1625</v>
      </c>
      <c r="P2" s="66" t="s">
        <v>1628</v>
      </c>
      <c r="Q2" s="67" t="s">
        <v>1629</v>
      </c>
      <c r="R2" s="66" t="s">
        <v>1630</v>
      </c>
      <c r="S2" s="59" t="s">
        <v>1625</v>
      </c>
      <c r="T2" s="66" t="s">
        <v>1631</v>
      </c>
      <c r="U2" s="59" t="s">
        <v>1625</v>
      </c>
      <c r="V2" s="66" t="s">
        <v>1632</v>
      </c>
      <c r="W2" s="59" t="s">
        <v>1633</v>
      </c>
      <c r="X2" s="68" t="s">
        <v>1634</v>
      </c>
      <c r="Y2" s="59" t="s">
        <v>1633</v>
      </c>
      <c r="Z2" s="68" t="s">
        <v>1635</v>
      </c>
      <c r="AA2" s="59" t="s">
        <v>1633</v>
      </c>
      <c r="AB2" s="56" t="s">
        <v>1636</v>
      </c>
      <c r="AC2" s="69" t="s">
        <v>1637</v>
      </c>
      <c r="AD2" s="59" t="s">
        <v>1633</v>
      </c>
      <c r="AE2" s="68" t="s">
        <v>1638</v>
      </c>
      <c r="AF2" s="59" t="s">
        <v>1633</v>
      </c>
      <c r="AG2" s="69" t="s">
        <v>1639</v>
      </c>
      <c r="AH2" s="59" t="s">
        <v>1633</v>
      </c>
      <c r="AI2" s="57" t="s">
        <v>1640</v>
      </c>
      <c r="AJ2" s="38"/>
      <c r="AK2" s="38"/>
      <c r="AL2" s="38"/>
      <c r="AM2" s="38"/>
      <c r="AN2" s="38"/>
      <c r="AO2" s="38"/>
      <c r="AP2" s="38"/>
      <c r="AQ2" s="38"/>
      <c r="AR2" s="38"/>
      <c r="AS2" s="38"/>
    </row>
    <row r="3" spans="1:92" ht="33" customHeight="1" thickTop="1" x14ac:dyDescent="0.2">
      <c r="A3" s="54" t="s">
        <v>273</v>
      </c>
      <c r="B3" s="55" t="s">
        <v>274</v>
      </c>
      <c r="C3" s="58" t="s">
        <v>1422</v>
      </c>
      <c r="D3" s="58" t="s">
        <v>187</v>
      </c>
      <c r="E3" s="58" t="s">
        <v>187</v>
      </c>
      <c r="F3" s="58" t="s">
        <v>3</v>
      </c>
      <c r="G3" s="58" t="s">
        <v>1441</v>
      </c>
      <c r="H3" s="58" t="s">
        <v>3</v>
      </c>
      <c r="I3" s="58" t="s">
        <v>1442</v>
      </c>
      <c r="J3" s="58" t="s">
        <v>3</v>
      </c>
      <c r="K3" s="58" t="s">
        <v>1442</v>
      </c>
      <c r="L3" s="58" t="s">
        <v>3</v>
      </c>
      <c r="M3" s="58"/>
      <c r="N3" s="58" t="s">
        <v>1</v>
      </c>
      <c r="O3" s="58"/>
      <c r="P3" s="58" t="s">
        <v>1</v>
      </c>
      <c r="Q3" s="58"/>
      <c r="R3" s="58" t="s">
        <v>3</v>
      </c>
      <c r="S3" s="58" t="s">
        <v>1443</v>
      </c>
      <c r="T3" s="58" t="s">
        <v>3</v>
      </c>
      <c r="U3" s="58" t="s">
        <v>1444</v>
      </c>
      <c r="V3" s="58" t="s">
        <v>1</v>
      </c>
      <c r="W3" s="58"/>
      <c r="X3" s="58" t="s">
        <v>3</v>
      </c>
      <c r="Y3" s="58" t="s">
        <v>1445</v>
      </c>
      <c r="Z3" s="58" t="s">
        <v>3</v>
      </c>
      <c r="AA3" s="58" t="s">
        <v>1445</v>
      </c>
      <c r="AB3" s="58" t="s">
        <v>1</v>
      </c>
      <c r="AC3" s="58" t="s">
        <v>1</v>
      </c>
      <c r="AD3" s="58"/>
      <c r="AE3" s="58" t="s">
        <v>1</v>
      </c>
      <c r="AF3" s="58"/>
      <c r="AG3" s="58" t="s">
        <v>3</v>
      </c>
      <c r="AH3" s="58" t="s">
        <v>1446</v>
      </c>
      <c r="AI3" s="58" t="s">
        <v>1447</v>
      </c>
    </row>
    <row r="4" spans="1:92" ht="33" customHeight="1" x14ac:dyDescent="0.2">
      <c r="A4" s="54" t="s">
        <v>1189</v>
      </c>
      <c r="B4" s="55" t="s">
        <v>1427</v>
      </c>
      <c r="C4" s="58" t="s">
        <v>1428</v>
      </c>
      <c r="D4" s="58" t="s">
        <v>187</v>
      </c>
      <c r="E4" s="58" t="s">
        <v>187</v>
      </c>
      <c r="F4" s="58" t="s">
        <v>1</v>
      </c>
      <c r="G4" s="58"/>
      <c r="H4" s="58" t="s">
        <v>1</v>
      </c>
      <c r="I4" s="58"/>
      <c r="J4" s="58" t="s">
        <v>3</v>
      </c>
      <c r="K4" s="58"/>
      <c r="L4" s="58" t="s">
        <v>1</v>
      </c>
      <c r="M4" s="58"/>
      <c r="N4" s="58" t="s">
        <v>1</v>
      </c>
      <c r="O4" s="58"/>
      <c r="P4" s="58" t="s">
        <v>1</v>
      </c>
      <c r="Q4" s="58"/>
      <c r="R4" s="58" t="s">
        <v>3</v>
      </c>
      <c r="S4" s="58"/>
      <c r="T4" s="58" t="s">
        <v>3</v>
      </c>
      <c r="U4" s="58"/>
      <c r="V4" s="58" t="s">
        <v>3</v>
      </c>
      <c r="W4" s="58"/>
      <c r="X4" s="58" t="s">
        <v>4</v>
      </c>
      <c r="Y4" s="58"/>
      <c r="Z4" s="58" t="s">
        <v>3</v>
      </c>
      <c r="AA4" s="58"/>
      <c r="AB4" s="58" t="s">
        <v>3</v>
      </c>
      <c r="AC4" s="58" t="s">
        <v>3</v>
      </c>
      <c r="AD4" s="58"/>
      <c r="AE4" s="58" t="s">
        <v>1</v>
      </c>
      <c r="AF4" s="58"/>
      <c r="AG4" s="58" t="s">
        <v>3</v>
      </c>
      <c r="AH4" s="58"/>
      <c r="AI4" s="58" t="s">
        <v>1294</v>
      </c>
    </row>
    <row r="5" spans="1:92" ht="33" customHeight="1" x14ac:dyDescent="0.2">
      <c r="A5" s="54" t="s">
        <v>1491</v>
      </c>
      <c r="B5" s="55" t="s">
        <v>1492</v>
      </c>
      <c r="C5" s="58" t="s">
        <v>1493</v>
      </c>
      <c r="D5" s="58" t="s">
        <v>865</v>
      </c>
      <c r="E5" s="58" t="s">
        <v>865</v>
      </c>
      <c r="F5" s="58" t="s">
        <v>3</v>
      </c>
      <c r="G5" s="58"/>
      <c r="H5" s="58" t="s">
        <v>3</v>
      </c>
      <c r="I5" s="58" t="s">
        <v>1577</v>
      </c>
      <c r="J5" s="58" t="s">
        <v>3</v>
      </c>
      <c r="K5" s="58" t="s">
        <v>1578</v>
      </c>
      <c r="L5" s="58" t="s">
        <v>1</v>
      </c>
      <c r="M5" s="58" t="s">
        <v>1579</v>
      </c>
      <c r="N5" s="58" t="s">
        <v>1</v>
      </c>
      <c r="O5" s="58"/>
      <c r="P5" s="58" t="s">
        <v>1</v>
      </c>
      <c r="Q5" s="58"/>
      <c r="R5" s="58" t="s">
        <v>3</v>
      </c>
      <c r="S5" s="58"/>
      <c r="T5" s="58" t="s">
        <v>3</v>
      </c>
      <c r="U5" s="58" t="s">
        <v>1580</v>
      </c>
      <c r="V5" s="58" t="s">
        <v>3</v>
      </c>
      <c r="W5" s="58"/>
      <c r="X5" s="58" t="s">
        <v>3</v>
      </c>
      <c r="Y5" s="58" t="s">
        <v>1581</v>
      </c>
      <c r="Z5" s="58" t="s">
        <v>3</v>
      </c>
      <c r="AA5" s="58"/>
      <c r="AB5" s="58" t="s">
        <v>1</v>
      </c>
      <c r="AC5" s="58" t="s">
        <v>1</v>
      </c>
      <c r="AD5" s="58" t="s">
        <v>1582</v>
      </c>
      <c r="AE5" s="58" t="s">
        <v>1</v>
      </c>
      <c r="AF5" s="58" t="s">
        <v>1583</v>
      </c>
      <c r="AG5" s="58" t="s">
        <v>3</v>
      </c>
      <c r="AH5" s="58" t="s">
        <v>1584</v>
      </c>
      <c r="AI5" s="58" t="s">
        <v>1585</v>
      </c>
    </row>
    <row r="6" spans="1:92" s="17" customFormat="1" ht="33" customHeight="1" x14ac:dyDescent="0.2">
      <c r="A6" s="54" t="s">
        <v>820</v>
      </c>
      <c r="B6" s="55" t="s">
        <v>821</v>
      </c>
      <c r="C6" s="58" t="s">
        <v>822</v>
      </c>
      <c r="D6" s="58" t="s">
        <v>823</v>
      </c>
      <c r="E6" s="58" t="s">
        <v>187</v>
      </c>
      <c r="F6" s="58" t="s">
        <v>3</v>
      </c>
      <c r="G6" s="58" t="s">
        <v>824</v>
      </c>
      <c r="H6" s="58" t="s">
        <v>3</v>
      </c>
      <c r="I6" s="58" t="s">
        <v>824</v>
      </c>
      <c r="J6" s="58" t="s">
        <v>3</v>
      </c>
      <c r="K6" s="58" t="s">
        <v>825</v>
      </c>
      <c r="L6" s="58" t="s">
        <v>3</v>
      </c>
      <c r="M6" s="58" t="s">
        <v>826</v>
      </c>
      <c r="N6" s="58" t="s">
        <v>1</v>
      </c>
      <c r="O6" s="58"/>
      <c r="P6" s="58" t="s">
        <v>3</v>
      </c>
      <c r="Q6" s="58"/>
      <c r="R6" s="58" t="s">
        <v>3</v>
      </c>
      <c r="S6" s="58"/>
      <c r="T6" s="58"/>
      <c r="U6" s="58" t="s">
        <v>827</v>
      </c>
      <c r="V6" s="58" t="s">
        <v>3</v>
      </c>
      <c r="W6" s="58" t="s">
        <v>828</v>
      </c>
      <c r="X6" s="58" t="s">
        <v>3</v>
      </c>
      <c r="Y6" s="58"/>
      <c r="Z6" s="58" t="s">
        <v>3</v>
      </c>
      <c r="AA6" s="58"/>
      <c r="AB6" s="58" t="s">
        <v>3</v>
      </c>
      <c r="AC6" s="58" t="s">
        <v>3</v>
      </c>
      <c r="AD6" s="58" t="s">
        <v>829</v>
      </c>
      <c r="AE6" s="58" t="s">
        <v>3</v>
      </c>
      <c r="AF6" s="58" t="s">
        <v>830</v>
      </c>
      <c r="AG6" s="58" t="s">
        <v>3</v>
      </c>
      <c r="AH6" s="58" t="s">
        <v>830</v>
      </c>
      <c r="AI6" s="58" t="s">
        <v>831</v>
      </c>
      <c r="AJ6" s="37"/>
      <c r="AK6" s="37"/>
      <c r="AL6" s="37"/>
      <c r="AM6" s="37"/>
      <c r="AN6" s="37"/>
      <c r="AO6" s="37"/>
      <c r="AP6" s="37"/>
      <c r="AQ6" s="37"/>
      <c r="AR6" s="37"/>
      <c r="AS6" s="37"/>
    </row>
    <row r="7" spans="1:92" s="17" customFormat="1" ht="33" customHeight="1" x14ac:dyDescent="0.2">
      <c r="A7" s="54" t="s">
        <v>445</v>
      </c>
      <c r="B7" s="55" t="s">
        <v>446</v>
      </c>
      <c r="C7" s="58" t="s">
        <v>447</v>
      </c>
      <c r="D7" s="58" t="s">
        <v>448</v>
      </c>
      <c r="E7" s="58" t="s">
        <v>187</v>
      </c>
      <c r="F7" s="58" t="s">
        <v>3</v>
      </c>
      <c r="G7" s="58" t="s">
        <v>449</v>
      </c>
      <c r="H7" s="58" t="s">
        <v>3</v>
      </c>
      <c r="I7" s="58" t="s">
        <v>450</v>
      </c>
      <c r="J7" s="58" t="s">
        <v>3</v>
      </c>
      <c r="K7" s="58" t="s">
        <v>451</v>
      </c>
      <c r="L7" s="58" t="s">
        <v>1</v>
      </c>
      <c r="M7" s="58" t="s">
        <v>452</v>
      </c>
      <c r="N7" s="58" t="s">
        <v>1</v>
      </c>
      <c r="O7" s="58"/>
      <c r="P7" s="58" t="s">
        <v>1</v>
      </c>
      <c r="Q7" s="58"/>
      <c r="R7" s="58" t="s">
        <v>3</v>
      </c>
      <c r="S7" s="58" t="s">
        <v>453</v>
      </c>
      <c r="T7" s="58" t="s">
        <v>3</v>
      </c>
      <c r="U7" s="58" t="s">
        <v>454</v>
      </c>
      <c r="V7" s="58" t="s">
        <v>3</v>
      </c>
      <c r="W7" s="58" t="s">
        <v>455</v>
      </c>
      <c r="X7" s="58" t="s">
        <v>3</v>
      </c>
      <c r="Y7" s="58" t="s">
        <v>456</v>
      </c>
      <c r="Z7" s="58" t="s">
        <v>3</v>
      </c>
      <c r="AA7" s="58" t="s">
        <v>457</v>
      </c>
      <c r="AB7" s="58" t="s">
        <v>3</v>
      </c>
      <c r="AC7" s="58" t="s">
        <v>3</v>
      </c>
      <c r="AD7" s="58" t="s">
        <v>458</v>
      </c>
      <c r="AE7" s="58" t="s">
        <v>3</v>
      </c>
      <c r="AF7" s="58" t="s">
        <v>459</v>
      </c>
      <c r="AG7" s="58" t="s">
        <v>3</v>
      </c>
      <c r="AH7" s="58" t="s">
        <v>460</v>
      </c>
      <c r="AI7" s="58" t="s">
        <v>461</v>
      </c>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row>
    <row r="8" spans="1:92" ht="33" customHeight="1" x14ac:dyDescent="0.2">
      <c r="A8" s="54" t="s">
        <v>1030</v>
      </c>
      <c r="B8" s="55" t="s">
        <v>1031</v>
      </c>
      <c r="C8" s="58" t="s">
        <v>1032</v>
      </c>
      <c r="D8" s="58" t="s">
        <v>1033</v>
      </c>
      <c r="E8" s="58" t="s">
        <v>187</v>
      </c>
      <c r="F8" s="58" t="s">
        <v>3</v>
      </c>
      <c r="G8" s="58" t="s">
        <v>1034</v>
      </c>
      <c r="H8" s="58" t="s">
        <v>1</v>
      </c>
      <c r="I8" s="58"/>
      <c r="J8" s="58" t="s">
        <v>1</v>
      </c>
      <c r="K8" s="58"/>
      <c r="L8" s="58" t="s">
        <v>1</v>
      </c>
      <c r="M8" s="58"/>
      <c r="N8" s="58" t="s">
        <v>1</v>
      </c>
      <c r="O8" s="58"/>
      <c r="P8" s="58" t="s">
        <v>1</v>
      </c>
      <c r="Q8" s="58"/>
      <c r="R8" s="58" t="s">
        <v>3</v>
      </c>
      <c r="S8" s="58"/>
      <c r="T8" s="58" t="s">
        <v>1</v>
      </c>
      <c r="U8" s="58"/>
      <c r="V8" s="58" t="s">
        <v>1</v>
      </c>
      <c r="W8" s="58"/>
      <c r="X8" s="58" t="s">
        <v>3</v>
      </c>
      <c r="Y8" s="58" t="s">
        <v>1035</v>
      </c>
      <c r="Z8" s="58" t="s">
        <v>3</v>
      </c>
      <c r="AA8" s="58" t="s">
        <v>1035</v>
      </c>
      <c r="AB8" s="58" t="s">
        <v>1</v>
      </c>
      <c r="AC8" s="58" t="s">
        <v>1</v>
      </c>
      <c r="AD8" s="58" t="s">
        <v>1036</v>
      </c>
      <c r="AE8" s="58" t="s">
        <v>1</v>
      </c>
      <c r="AF8" s="58"/>
      <c r="AG8" s="58" t="s">
        <v>1</v>
      </c>
      <c r="AH8" s="58"/>
      <c r="AI8" s="58" t="s">
        <v>1037</v>
      </c>
    </row>
    <row r="9" spans="1:92" ht="33" customHeight="1" x14ac:dyDescent="0.2">
      <c r="A9" s="54" t="s">
        <v>1313</v>
      </c>
      <c r="B9" s="55" t="s">
        <v>1314</v>
      </c>
      <c r="C9" s="58" t="s">
        <v>1315</v>
      </c>
      <c r="D9" s="58"/>
      <c r="E9" s="58"/>
      <c r="F9" s="58" t="s">
        <v>3</v>
      </c>
      <c r="G9" s="58" t="s">
        <v>1372</v>
      </c>
      <c r="H9" s="58" t="s">
        <v>1</v>
      </c>
      <c r="I9" s="58"/>
      <c r="J9" s="58" t="s">
        <v>1</v>
      </c>
      <c r="K9" s="58"/>
      <c r="L9" s="58" t="s">
        <v>1</v>
      </c>
      <c r="M9" s="58" t="s">
        <v>1373</v>
      </c>
      <c r="N9" s="58" t="s">
        <v>1</v>
      </c>
      <c r="O9" s="58"/>
      <c r="P9" s="58" t="s">
        <v>1</v>
      </c>
      <c r="Q9" s="58"/>
      <c r="R9" s="58" t="s">
        <v>3</v>
      </c>
      <c r="S9" s="58"/>
      <c r="T9" s="58" t="s">
        <v>3</v>
      </c>
      <c r="U9" s="58"/>
      <c r="V9" s="58" t="s">
        <v>3</v>
      </c>
      <c r="W9" s="58"/>
      <c r="X9" s="58" t="s">
        <v>4</v>
      </c>
      <c r="Y9" s="58"/>
      <c r="Z9" s="58" t="s">
        <v>3</v>
      </c>
      <c r="AA9" s="58"/>
      <c r="AB9" s="58" t="s">
        <v>3</v>
      </c>
      <c r="AC9" s="58" t="s">
        <v>1</v>
      </c>
      <c r="AD9" s="58"/>
      <c r="AE9" s="58" t="s">
        <v>1</v>
      </c>
      <c r="AF9" s="58"/>
      <c r="AG9" s="58" t="s">
        <v>1</v>
      </c>
      <c r="AH9" s="58"/>
      <c r="AI9" s="58" t="s">
        <v>1374</v>
      </c>
    </row>
    <row r="10" spans="1:92" ht="33" customHeight="1" x14ac:dyDescent="0.2">
      <c r="A10" s="54" t="s">
        <v>658</v>
      </c>
      <c r="B10" s="55" t="s">
        <v>659</v>
      </c>
      <c r="C10" s="58" t="s">
        <v>660</v>
      </c>
      <c r="D10" s="58" t="s">
        <v>661</v>
      </c>
      <c r="E10" s="58" t="s">
        <v>187</v>
      </c>
      <c r="F10" s="58" t="s">
        <v>3</v>
      </c>
      <c r="G10" s="58" t="s">
        <v>662</v>
      </c>
      <c r="H10" s="58" t="s">
        <v>3</v>
      </c>
      <c r="I10" s="58" t="s">
        <v>663</v>
      </c>
      <c r="J10" s="58" t="s">
        <v>3</v>
      </c>
      <c r="K10" s="58" t="s">
        <v>664</v>
      </c>
      <c r="L10" s="58" t="s">
        <v>3</v>
      </c>
      <c r="M10" s="58" t="s">
        <v>665</v>
      </c>
      <c r="N10" s="58" t="s">
        <v>3</v>
      </c>
      <c r="O10" s="58" t="s">
        <v>666</v>
      </c>
      <c r="P10" s="58" t="s">
        <v>3</v>
      </c>
      <c r="Q10" s="58" t="s">
        <v>667</v>
      </c>
      <c r="R10" s="58" t="s">
        <v>3</v>
      </c>
      <c r="S10" s="58" t="s">
        <v>668</v>
      </c>
      <c r="T10" s="58" t="s">
        <v>3</v>
      </c>
      <c r="U10" s="58" t="s">
        <v>669</v>
      </c>
      <c r="V10" s="58" t="s">
        <v>3</v>
      </c>
      <c r="W10" s="58" t="s">
        <v>670</v>
      </c>
      <c r="X10" s="58" t="s">
        <v>3</v>
      </c>
      <c r="Y10" s="58" t="s">
        <v>671</v>
      </c>
      <c r="Z10" s="58" t="s">
        <v>3</v>
      </c>
      <c r="AA10" s="58" t="s">
        <v>672</v>
      </c>
      <c r="AB10" s="58" t="s">
        <v>3</v>
      </c>
      <c r="AC10" s="58" t="s">
        <v>3</v>
      </c>
      <c r="AD10" s="58" t="s">
        <v>673</v>
      </c>
      <c r="AE10" s="58" t="s">
        <v>3</v>
      </c>
      <c r="AF10" s="58" t="s">
        <v>674</v>
      </c>
      <c r="AG10" s="58" t="s">
        <v>3</v>
      </c>
      <c r="AH10" s="58" t="s">
        <v>675</v>
      </c>
      <c r="AI10" s="58" t="s">
        <v>676</v>
      </c>
    </row>
    <row r="11" spans="1:92" ht="33" customHeight="1" x14ac:dyDescent="0.2">
      <c r="A11" s="54" t="s">
        <v>677</v>
      </c>
      <c r="B11" s="55" t="s">
        <v>678</v>
      </c>
      <c r="C11" s="58" t="s">
        <v>679</v>
      </c>
      <c r="D11" s="58" t="s">
        <v>680</v>
      </c>
      <c r="E11" s="58" t="s">
        <v>187</v>
      </c>
      <c r="F11" s="58" t="s">
        <v>3</v>
      </c>
      <c r="G11" s="58"/>
      <c r="H11" s="58" t="s">
        <v>3</v>
      </c>
      <c r="I11" s="58"/>
      <c r="J11" s="58" t="s">
        <v>3</v>
      </c>
      <c r="K11" s="58"/>
      <c r="L11" s="58" t="s">
        <v>3</v>
      </c>
      <c r="M11" s="58"/>
      <c r="N11" s="58" t="s">
        <v>3</v>
      </c>
      <c r="O11" s="58"/>
      <c r="P11" s="58" t="s">
        <v>1</v>
      </c>
      <c r="Q11" s="58"/>
      <c r="R11" s="58" t="s">
        <v>3</v>
      </c>
      <c r="S11" s="58"/>
      <c r="T11" s="58" t="s">
        <v>3</v>
      </c>
      <c r="U11" s="58"/>
      <c r="V11" s="58" t="s">
        <v>3</v>
      </c>
      <c r="W11" s="58"/>
      <c r="X11" s="58" t="s">
        <v>3</v>
      </c>
      <c r="Y11" s="58"/>
      <c r="Z11" s="58" t="s">
        <v>3</v>
      </c>
      <c r="AA11" s="58"/>
      <c r="AB11" s="58" t="s">
        <v>3</v>
      </c>
      <c r="AC11" s="58" t="s">
        <v>3</v>
      </c>
      <c r="AD11" s="58"/>
      <c r="AE11" s="58" t="s">
        <v>3</v>
      </c>
      <c r="AF11" s="58"/>
      <c r="AG11" s="58" t="s">
        <v>3</v>
      </c>
      <c r="AH11" s="58"/>
      <c r="AI11" s="58" t="s">
        <v>649</v>
      </c>
    </row>
    <row r="12" spans="1:92" ht="33" customHeight="1" x14ac:dyDescent="0.2">
      <c r="A12" s="54" t="s">
        <v>1467</v>
      </c>
      <c r="B12" s="55" t="s">
        <v>1468</v>
      </c>
      <c r="C12" s="58" t="s">
        <v>1469</v>
      </c>
      <c r="D12" s="58" t="s">
        <v>187</v>
      </c>
      <c r="E12" s="58" t="s">
        <v>187</v>
      </c>
      <c r="F12" s="58" t="s">
        <v>3</v>
      </c>
      <c r="G12" s="58" t="s">
        <v>1525</v>
      </c>
      <c r="H12" s="58" t="s">
        <v>3</v>
      </c>
      <c r="I12" s="58" t="s">
        <v>1526</v>
      </c>
      <c r="J12" s="58" t="s">
        <v>3</v>
      </c>
      <c r="K12" s="58" t="s">
        <v>1527</v>
      </c>
      <c r="L12" s="58" t="s">
        <v>3</v>
      </c>
      <c r="M12" s="58" t="s">
        <v>1528</v>
      </c>
      <c r="N12" s="58" t="s">
        <v>3</v>
      </c>
      <c r="O12" s="58" t="s">
        <v>1529</v>
      </c>
      <c r="P12" s="58" t="s">
        <v>3</v>
      </c>
      <c r="Q12" s="58" t="s">
        <v>1530</v>
      </c>
      <c r="R12" s="58" t="s">
        <v>3</v>
      </c>
      <c r="S12" s="58" t="s">
        <v>1531</v>
      </c>
      <c r="T12" s="58" t="s">
        <v>3</v>
      </c>
      <c r="U12" s="58" t="s">
        <v>1532</v>
      </c>
      <c r="V12" s="58" t="s">
        <v>3</v>
      </c>
      <c r="W12" s="58" t="s">
        <v>1533</v>
      </c>
      <c r="X12" s="58" t="s">
        <v>3</v>
      </c>
      <c r="Y12" s="58" t="s">
        <v>1534</v>
      </c>
      <c r="Z12" s="58" t="s">
        <v>3</v>
      </c>
      <c r="AA12" s="58" t="s">
        <v>1535</v>
      </c>
      <c r="AB12" s="58" t="s">
        <v>3</v>
      </c>
      <c r="AC12" s="58" t="s">
        <v>3</v>
      </c>
      <c r="AD12" s="58" t="s">
        <v>1536</v>
      </c>
      <c r="AE12" s="58" t="s">
        <v>3</v>
      </c>
      <c r="AF12" s="58" t="s">
        <v>1537</v>
      </c>
      <c r="AG12" s="58" t="s">
        <v>3</v>
      </c>
      <c r="AH12" s="58" t="s">
        <v>1538</v>
      </c>
      <c r="AI12" s="58" t="s">
        <v>1539</v>
      </c>
    </row>
    <row r="13" spans="1:92" ht="33" customHeight="1" x14ac:dyDescent="0.2">
      <c r="A13" s="54" t="s">
        <v>1133</v>
      </c>
      <c r="B13" s="55" t="s">
        <v>1133</v>
      </c>
      <c r="C13" s="58" t="s">
        <v>1134</v>
      </c>
      <c r="D13" s="58" t="s">
        <v>187</v>
      </c>
      <c r="E13" s="58" t="s">
        <v>187</v>
      </c>
      <c r="F13" s="58" t="s">
        <v>3</v>
      </c>
      <c r="G13" s="58" t="s">
        <v>1198</v>
      </c>
      <c r="H13" s="58" t="s">
        <v>3</v>
      </c>
      <c r="I13" s="58"/>
      <c r="J13" s="58" t="s">
        <v>1</v>
      </c>
      <c r="K13" s="58"/>
      <c r="L13" s="58" t="s">
        <v>3</v>
      </c>
      <c r="M13" s="58"/>
      <c r="N13" s="58" t="s">
        <v>1</v>
      </c>
      <c r="O13" s="58"/>
      <c r="P13" s="58" t="s">
        <v>1</v>
      </c>
      <c r="Q13" s="58"/>
      <c r="R13" s="58" t="s">
        <v>3</v>
      </c>
      <c r="S13" s="58"/>
      <c r="T13" s="58" t="s">
        <v>1</v>
      </c>
      <c r="U13" s="58" t="s">
        <v>1199</v>
      </c>
      <c r="V13" s="58" t="s">
        <v>3</v>
      </c>
      <c r="W13" s="58"/>
      <c r="X13" s="58" t="s">
        <v>3</v>
      </c>
      <c r="Y13" s="58" t="s">
        <v>1200</v>
      </c>
      <c r="Z13" s="58"/>
      <c r="AA13" s="58"/>
      <c r="AB13" s="58" t="s">
        <v>1</v>
      </c>
      <c r="AC13" s="58" t="s">
        <v>3</v>
      </c>
      <c r="AD13" s="58"/>
      <c r="AE13" s="58" t="s">
        <v>1</v>
      </c>
      <c r="AF13" s="58"/>
      <c r="AG13" s="58" t="s">
        <v>1</v>
      </c>
      <c r="AH13" s="58"/>
      <c r="AI13" s="58" t="s">
        <v>1201</v>
      </c>
    </row>
    <row r="14" spans="1:92" ht="33" customHeight="1" x14ac:dyDescent="0.2">
      <c r="A14" s="54" t="s">
        <v>1319</v>
      </c>
      <c r="B14" s="55" t="s">
        <v>1320</v>
      </c>
      <c r="C14" s="58" t="s">
        <v>1321</v>
      </c>
      <c r="D14" s="58" t="s">
        <v>187</v>
      </c>
      <c r="E14" s="58" t="s">
        <v>187</v>
      </c>
      <c r="F14" s="58" t="s">
        <v>3</v>
      </c>
      <c r="G14" s="58"/>
      <c r="H14" s="58" t="s">
        <v>3</v>
      </c>
      <c r="I14" s="58" t="s">
        <v>1379</v>
      </c>
      <c r="J14" s="58" t="s">
        <v>3</v>
      </c>
      <c r="K14" s="58" t="s">
        <v>1380</v>
      </c>
      <c r="L14" s="58" t="s">
        <v>3</v>
      </c>
      <c r="M14" s="58"/>
      <c r="N14" s="58" t="s">
        <v>3</v>
      </c>
      <c r="O14" s="58"/>
      <c r="P14" s="58" t="s">
        <v>1</v>
      </c>
      <c r="Q14" s="58" t="s">
        <v>1381</v>
      </c>
      <c r="R14" s="58" t="s">
        <v>3</v>
      </c>
      <c r="S14" s="58"/>
      <c r="T14" s="58" t="s">
        <v>3</v>
      </c>
      <c r="U14" s="58" t="s">
        <v>1382</v>
      </c>
      <c r="V14" s="58" t="s">
        <v>3</v>
      </c>
      <c r="W14" s="58"/>
      <c r="X14" s="58" t="s">
        <v>3</v>
      </c>
      <c r="Y14" s="58"/>
      <c r="Z14" s="58" t="s">
        <v>4</v>
      </c>
      <c r="AA14" s="58"/>
      <c r="AB14" s="58" t="s">
        <v>3</v>
      </c>
      <c r="AC14" s="58" t="s">
        <v>3</v>
      </c>
      <c r="AD14" s="58"/>
      <c r="AE14" s="58" t="s">
        <v>3</v>
      </c>
      <c r="AF14" s="58"/>
      <c r="AG14" s="58" t="s">
        <v>1</v>
      </c>
      <c r="AH14" s="58"/>
      <c r="AI14" s="58" t="s">
        <v>1383</v>
      </c>
    </row>
    <row r="15" spans="1:92" ht="33" customHeight="1" x14ac:dyDescent="0.2">
      <c r="A15" s="54" t="s">
        <v>1470</v>
      </c>
      <c r="B15" s="55" t="s">
        <v>1470</v>
      </c>
      <c r="C15" s="58" t="s">
        <v>1471</v>
      </c>
      <c r="D15" s="58" t="s">
        <v>187</v>
      </c>
      <c r="E15" s="58" t="s">
        <v>187</v>
      </c>
      <c r="F15" s="58" t="s">
        <v>3</v>
      </c>
      <c r="G15" s="58" t="s">
        <v>1540</v>
      </c>
      <c r="H15" s="58" t="s">
        <v>1</v>
      </c>
      <c r="I15" s="58"/>
      <c r="J15" s="58" t="s">
        <v>3</v>
      </c>
      <c r="K15" s="58" t="s">
        <v>1541</v>
      </c>
      <c r="L15" s="58" t="s">
        <v>1</v>
      </c>
      <c r="M15" s="58" t="s">
        <v>1542</v>
      </c>
      <c r="N15" s="58" t="s">
        <v>1</v>
      </c>
      <c r="O15" s="58"/>
      <c r="P15" s="58" t="s">
        <v>1</v>
      </c>
      <c r="Q15" s="58"/>
      <c r="R15" s="58" t="s">
        <v>3</v>
      </c>
      <c r="S15" s="58" t="s">
        <v>1543</v>
      </c>
      <c r="T15" s="58" t="s">
        <v>3</v>
      </c>
      <c r="U15" s="58" t="s">
        <v>1544</v>
      </c>
      <c r="V15" s="58" t="s">
        <v>3</v>
      </c>
      <c r="W15" s="58" t="s">
        <v>1545</v>
      </c>
      <c r="X15" s="58" t="s">
        <v>3</v>
      </c>
      <c r="Y15" s="58" t="s">
        <v>1546</v>
      </c>
      <c r="Z15" s="58" t="s">
        <v>3</v>
      </c>
      <c r="AA15" s="58" t="s">
        <v>1546</v>
      </c>
      <c r="AB15" s="58" t="s">
        <v>1</v>
      </c>
      <c r="AC15" s="58" t="s">
        <v>1</v>
      </c>
      <c r="AD15" s="58" t="s">
        <v>1547</v>
      </c>
      <c r="AE15" s="58" t="s">
        <v>1</v>
      </c>
      <c r="AF15" s="58" t="s">
        <v>1548</v>
      </c>
      <c r="AG15" s="58" t="s">
        <v>3</v>
      </c>
      <c r="AH15" s="58" t="s">
        <v>1549</v>
      </c>
      <c r="AI15" s="58" t="s">
        <v>1550</v>
      </c>
    </row>
    <row r="16" spans="1:92" ht="33" customHeight="1" x14ac:dyDescent="0.2">
      <c r="A16" s="54" t="s">
        <v>793</v>
      </c>
      <c r="B16" s="55" t="s">
        <v>794</v>
      </c>
      <c r="C16" s="58" t="s">
        <v>91</v>
      </c>
      <c r="D16" s="58" t="s">
        <v>795</v>
      </c>
      <c r="E16" s="58" t="s">
        <v>187</v>
      </c>
      <c r="F16" s="58" t="s">
        <v>1</v>
      </c>
      <c r="G16" s="58"/>
      <c r="H16" s="58" t="s">
        <v>3</v>
      </c>
      <c r="I16" s="58"/>
      <c r="J16" s="58" t="s">
        <v>3</v>
      </c>
      <c r="K16" s="58"/>
      <c r="L16" s="58" t="s">
        <v>1</v>
      </c>
      <c r="M16" s="58"/>
      <c r="N16" s="58" t="s">
        <v>1</v>
      </c>
      <c r="O16" s="58"/>
      <c r="P16" s="58" t="s">
        <v>1</v>
      </c>
      <c r="Q16" s="58"/>
      <c r="R16" s="58" t="s">
        <v>3</v>
      </c>
      <c r="S16" s="58"/>
      <c r="T16" s="58" t="s">
        <v>3</v>
      </c>
      <c r="U16" s="58" t="s">
        <v>796</v>
      </c>
      <c r="V16" s="58" t="s">
        <v>1</v>
      </c>
      <c r="W16" s="58"/>
      <c r="X16" s="58" t="s">
        <v>4</v>
      </c>
      <c r="Y16" s="58"/>
      <c r="Z16" s="58" t="s">
        <v>3</v>
      </c>
      <c r="AA16" s="58" t="s">
        <v>797</v>
      </c>
      <c r="AB16" s="58" t="s">
        <v>1</v>
      </c>
      <c r="AC16" s="58" t="s">
        <v>3</v>
      </c>
      <c r="AD16" s="58" t="s">
        <v>798</v>
      </c>
      <c r="AE16" s="58" t="s">
        <v>1</v>
      </c>
      <c r="AF16" s="58"/>
      <c r="AG16" s="58" t="s">
        <v>1</v>
      </c>
      <c r="AH16" s="58"/>
      <c r="AI16" s="58" t="s">
        <v>799</v>
      </c>
    </row>
    <row r="17" spans="1:87" ht="33" customHeight="1" x14ac:dyDescent="0.2">
      <c r="A17" s="54" t="s">
        <v>1464</v>
      </c>
      <c r="B17" s="55" t="s">
        <v>1465</v>
      </c>
      <c r="C17" s="58" t="s">
        <v>1466</v>
      </c>
      <c r="D17" s="58" t="s">
        <v>187</v>
      </c>
      <c r="E17" s="58" t="s">
        <v>187</v>
      </c>
      <c r="F17" s="58" t="s">
        <v>3</v>
      </c>
      <c r="G17" s="58"/>
      <c r="H17" s="58" t="s">
        <v>3</v>
      </c>
      <c r="I17" s="58"/>
      <c r="J17" s="58" t="s">
        <v>3</v>
      </c>
      <c r="K17" s="58"/>
      <c r="L17" s="58" t="s">
        <v>3</v>
      </c>
      <c r="M17" s="58"/>
      <c r="N17" s="58" t="s">
        <v>3</v>
      </c>
      <c r="O17" s="58"/>
      <c r="P17" s="58" t="s">
        <v>1</v>
      </c>
      <c r="Q17" s="58" t="s">
        <v>1524</v>
      </c>
      <c r="R17" s="58" t="s">
        <v>3</v>
      </c>
      <c r="S17" s="58"/>
      <c r="T17" s="58" t="s">
        <v>3</v>
      </c>
      <c r="U17" s="58"/>
      <c r="V17" s="58" t="s">
        <v>3</v>
      </c>
      <c r="W17" s="58"/>
      <c r="X17" s="58" t="s">
        <v>3</v>
      </c>
      <c r="Y17" s="58"/>
      <c r="Z17" s="58" t="s">
        <v>3</v>
      </c>
      <c r="AA17" s="58"/>
      <c r="AB17" s="58" t="s">
        <v>3</v>
      </c>
      <c r="AC17" s="58" t="s">
        <v>3</v>
      </c>
      <c r="AD17" s="58"/>
      <c r="AE17" s="58" t="s">
        <v>3</v>
      </c>
      <c r="AF17" s="58"/>
      <c r="AG17" s="58" t="s">
        <v>3</v>
      </c>
      <c r="AH17" s="58"/>
      <c r="AI17" s="58" t="s">
        <v>1465</v>
      </c>
    </row>
    <row r="18" spans="1:87" ht="33" customHeight="1" x14ac:dyDescent="0.2">
      <c r="A18" s="54" t="s">
        <v>1183</v>
      </c>
      <c r="B18" s="55" t="s">
        <v>1184</v>
      </c>
      <c r="C18" s="58" t="s">
        <v>1185</v>
      </c>
      <c r="D18" s="58" t="s">
        <v>1126</v>
      </c>
      <c r="E18" s="58" t="s">
        <v>1126</v>
      </c>
      <c r="F18" s="58" t="s">
        <v>1</v>
      </c>
      <c r="G18" s="58" t="s">
        <v>1282</v>
      </c>
      <c r="H18" s="58" t="s">
        <v>1</v>
      </c>
      <c r="I18" s="58"/>
      <c r="J18" s="58" t="s">
        <v>1</v>
      </c>
      <c r="K18" s="58" t="s">
        <v>1283</v>
      </c>
      <c r="L18" s="58" t="s">
        <v>3</v>
      </c>
      <c r="M18" s="58"/>
      <c r="N18" s="58" t="s">
        <v>1</v>
      </c>
      <c r="O18" s="58"/>
      <c r="P18" s="58" t="s">
        <v>1</v>
      </c>
      <c r="Q18" s="58"/>
      <c r="R18" s="58" t="s">
        <v>1</v>
      </c>
      <c r="S18" s="58"/>
      <c r="T18" s="58" t="s">
        <v>1</v>
      </c>
      <c r="U18" s="58"/>
      <c r="V18" s="58" t="s">
        <v>1</v>
      </c>
      <c r="W18" s="58"/>
      <c r="X18" s="58" t="s">
        <v>1</v>
      </c>
      <c r="Y18" s="58"/>
      <c r="Z18" s="58" t="s">
        <v>1</v>
      </c>
      <c r="AA18" s="58"/>
      <c r="AB18" s="58" t="s">
        <v>3</v>
      </c>
      <c r="AC18" s="58" t="s">
        <v>1</v>
      </c>
      <c r="AD18" s="58"/>
      <c r="AE18" s="58" t="s">
        <v>1</v>
      </c>
      <c r="AF18" s="58"/>
      <c r="AG18" s="58" t="s">
        <v>1</v>
      </c>
      <c r="AH18" s="58"/>
      <c r="AI18" s="58" t="s">
        <v>1284</v>
      </c>
    </row>
    <row r="19" spans="1:87" s="17" customFormat="1" ht="33" customHeight="1" x14ac:dyDescent="0.2">
      <c r="A19" s="54" t="s">
        <v>1472</v>
      </c>
      <c r="B19" s="55" t="s">
        <v>1473</v>
      </c>
      <c r="C19" s="58" t="s">
        <v>1474</v>
      </c>
      <c r="D19" s="58" t="s">
        <v>187</v>
      </c>
      <c r="E19" s="58" t="s">
        <v>187</v>
      </c>
      <c r="F19" s="58"/>
      <c r="G19" s="58"/>
      <c r="H19" s="58"/>
      <c r="I19" s="58"/>
      <c r="J19" s="58"/>
      <c r="K19" s="58"/>
      <c r="L19" s="58" t="s">
        <v>3</v>
      </c>
      <c r="M19" s="58"/>
      <c r="N19" s="58" t="s">
        <v>3</v>
      </c>
      <c r="O19" s="58"/>
      <c r="P19" s="58" t="s">
        <v>3</v>
      </c>
      <c r="Q19" s="58"/>
      <c r="R19" s="58" t="s">
        <v>3</v>
      </c>
      <c r="S19" s="58"/>
      <c r="T19" s="58" t="s">
        <v>3</v>
      </c>
      <c r="U19" s="58"/>
      <c r="V19" s="58" t="s">
        <v>3</v>
      </c>
      <c r="W19" s="58"/>
      <c r="X19" s="58" t="s">
        <v>1</v>
      </c>
      <c r="Y19" s="58"/>
      <c r="Z19" s="58" t="s">
        <v>3</v>
      </c>
      <c r="AA19" s="58"/>
      <c r="AB19" s="58" t="s">
        <v>3</v>
      </c>
      <c r="AC19" s="58" t="s">
        <v>3</v>
      </c>
      <c r="AD19" s="58"/>
      <c r="AE19" s="58" t="s">
        <v>3</v>
      </c>
      <c r="AF19" s="58"/>
      <c r="AG19" s="58" t="s">
        <v>3</v>
      </c>
      <c r="AH19" s="58"/>
      <c r="AI19" s="58"/>
    </row>
    <row r="20" spans="1:87" s="17" customFormat="1" ht="33" customHeight="1" x14ac:dyDescent="0.2">
      <c r="A20" s="54" t="s">
        <v>323</v>
      </c>
      <c r="B20" s="55" t="s">
        <v>324</v>
      </c>
      <c r="C20" s="58" t="s">
        <v>325</v>
      </c>
      <c r="D20" s="58" t="s">
        <v>326</v>
      </c>
      <c r="E20" s="58" t="s">
        <v>187</v>
      </c>
      <c r="F20" s="58" t="s">
        <v>3</v>
      </c>
      <c r="G20" s="58" t="s">
        <v>327</v>
      </c>
      <c r="H20" s="58" t="s">
        <v>3</v>
      </c>
      <c r="I20" s="58"/>
      <c r="J20" s="58" t="s">
        <v>3</v>
      </c>
      <c r="K20" s="58"/>
      <c r="L20" s="58" t="s">
        <v>3</v>
      </c>
      <c r="M20" s="58"/>
      <c r="N20" s="58" t="s">
        <v>3</v>
      </c>
      <c r="O20" s="58" t="s">
        <v>328</v>
      </c>
      <c r="P20" s="58" t="s">
        <v>3</v>
      </c>
      <c r="Q20" s="58"/>
      <c r="R20" s="58" t="s">
        <v>3</v>
      </c>
      <c r="S20" s="58"/>
      <c r="T20" s="58" t="s">
        <v>3</v>
      </c>
      <c r="U20" s="58" t="s">
        <v>329</v>
      </c>
      <c r="V20" s="58" t="s">
        <v>3</v>
      </c>
      <c r="W20" s="58"/>
      <c r="X20" s="58" t="s">
        <v>3</v>
      </c>
      <c r="Y20" s="58"/>
      <c r="Z20" s="58" t="s">
        <v>3</v>
      </c>
      <c r="AA20" s="58"/>
      <c r="AB20" s="58"/>
      <c r="AC20" s="58" t="s">
        <v>3</v>
      </c>
      <c r="AD20" s="58"/>
      <c r="AE20" s="58" t="s">
        <v>3</v>
      </c>
      <c r="AF20" s="58"/>
      <c r="AG20" s="58" t="s">
        <v>3</v>
      </c>
      <c r="AH20" s="58"/>
      <c r="AI20" s="58"/>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row>
    <row r="21" spans="1:87" ht="33" customHeight="1" x14ac:dyDescent="0.2">
      <c r="A21" s="54" t="s">
        <v>621</v>
      </c>
      <c r="B21" s="55" t="s">
        <v>622</v>
      </c>
      <c r="C21" s="58" t="s">
        <v>623</v>
      </c>
      <c r="D21" s="58" t="s">
        <v>624</v>
      </c>
      <c r="E21" s="58" t="s">
        <v>187</v>
      </c>
      <c r="F21" s="58" t="s">
        <v>3</v>
      </c>
      <c r="G21" s="58" t="s">
        <v>625</v>
      </c>
      <c r="H21" s="58" t="s">
        <v>3</v>
      </c>
      <c r="I21" s="58" t="s">
        <v>626</v>
      </c>
      <c r="J21" s="58" t="s">
        <v>3</v>
      </c>
      <c r="K21" s="58" t="s">
        <v>627</v>
      </c>
      <c r="L21" s="58" t="s">
        <v>3</v>
      </c>
      <c r="M21" s="58" t="s">
        <v>628</v>
      </c>
      <c r="N21" s="58" t="s">
        <v>1</v>
      </c>
      <c r="O21" s="58" t="s">
        <v>629</v>
      </c>
      <c r="P21" s="58" t="s">
        <v>1</v>
      </c>
      <c r="Q21" s="58" t="s">
        <v>630</v>
      </c>
      <c r="R21" s="58" t="s">
        <v>3</v>
      </c>
      <c r="S21" s="58" t="s">
        <v>631</v>
      </c>
      <c r="T21" s="58" t="s">
        <v>3</v>
      </c>
      <c r="U21" s="58" t="s">
        <v>632</v>
      </c>
      <c r="V21" s="58" t="s">
        <v>3</v>
      </c>
      <c r="W21" s="58" t="s">
        <v>633</v>
      </c>
      <c r="X21" s="58" t="s">
        <v>3</v>
      </c>
      <c r="Y21" s="58" t="s">
        <v>634</v>
      </c>
      <c r="Z21" s="58" t="s">
        <v>3</v>
      </c>
      <c r="AA21" s="58" t="s">
        <v>634</v>
      </c>
      <c r="AB21" s="58" t="s">
        <v>3</v>
      </c>
      <c r="AC21" s="58" t="s">
        <v>3</v>
      </c>
      <c r="AD21" s="58" t="s">
        <v>635</v>
      </c>
      <c r="AE21" s="58" t="s">
        <v>3</v>
      </c>
      <c r="AF21" s="58" t="s">
        <v>636</v>
      </c>
      <c r="AG21" s="58" t="s">
        <v>3</v>
      </c>
      <c r="AH21" s="58" t="s">
        <v>635</v>
      </c>
      <c r="AI21" s="58"/>
    </row>
    <row r="22" spans="1:87" s="37" customFormat="1" ht="33" customHeight="1" x14ac:dyDescent="0.2">
      <c r="A22" s="70" t="s">
        <v>1487</v>
      </c>
      <c r="B22" s="71" t="s">
        <v>1488</v>
      </c>
      <c r="C22" s="58" t="s">
        <v>1489</v>
      </c>
      <c r="D22" s="58" t="s">
        <v>1490</v>
      </c>
      <c r="E22" s="58" t="s">
        <v>1490</v>
      </c>
      <c r="F22" s="58" t="s">
        <v>3</v>
      </c>
      <c r="G22" s="58"/>
      <c r="H22" s="58" t="s">
        <v>3</v>
      </c>
      <c r="I22" s="58"/>
      <c r="J22" s="58" t="s">
        <v>3</v>
      </c>
      <c r="K22" s="58"/>
      <c r="L22" s="58" t="s">
        <v>3</v>
      </c>
      <c r="M22" s="58"/>
      <c r="N22" s="58" t="s">
        <v>3</v>
      </c>
      <c r="O22" s="58"/>
      <c r="P22" s="58" t="s">
        <v>3</v>
      </c>
      <c r="Q22" s="58" t="s">
        <v>1575</v>
      </c>
      <c r="R22" s="58" t="s">
        <v>3</v>
      </c>
      <c r="S22" s="58"/>
      <c r="T22" s="58" t="s">
        <v>3</v>
      </c>
      <c r="U22" s="58"/>
      <c r="V22" s="58" t="s">
        <v>3</v>
      </c>
      <c r="W22" s="58"/>
      <c r="X22" s="58" t="s">
        <v>3</v>
      </c>
      <c r="Y22" s="58"/>
      <c r="Z22" s="58" t="s">
        <v>3</v>
      </c>
      <c r="AA22" s="58"/>
      <c r="AB22" s="58" t="s">
        <v>3</v>
      </c>
      <c r="AC22" s="58" t="s">
        <v>3</v>
      </c>
      <c r="AD22" s="58"/>
      <c r="AE22" s="58" t="s">
        <v>3</v>
      </c>
      <c r="AF22" s="58"/>
      <c r="AG22" s="58" t="s">
        <v>3</v>
      </c>
      <c r="AH22" s="58"/>
      <c r="AI22" s="58" t="s">
        <v>1576</v>
      </c>
    </row>
    <row r="23" spans="1:87" s="37" customFormat="1" ht="33" customHeight="1" x14ac:dyDescent="0.2">
      <c r="A23" s="70" t="s">
        <v>1138</v>
      </c>
      <c r="B23" s="71" t="s">
        <v>1139</v>
      </c>
      <c r="C23" s="58" t="s">
        <v>1140</v>
      </c>
      <c r="D23" s="58" t="s">
        <v>187</v>
      </c>
      <c r="E23" s="58" t="s">
        <v>187</v>
      </c>
      <c r="F23" s="58" t="s">
        <v>3</v>
      </c>
      <c r="G23" s="58"/>
      <c r="H23" s="58" t="s">
        <v>3</v>
      </c>
      <c r="I23" s="58"/>
      <c r="J23" s="58" t="s">
        <v>3</v>
      </c>
      <c r="K23" s="58"/>
      <c r="L23" s="58" t="s">
        <v>3</v>
      </c>
      <c r="M23" s="58"/>
      <c r="N23" s="58" t="s">
        <v>3</v>
      </c>
      <c r="O23" s="58" t="s">
        <v>1216</v>
      </c>
      <c r="P23" s="58" t="s">
        <v>1</v>
      </c>
      <c r="Q23" s="58" t="s">
        <v>1217</v>
      </c>
      <c r="R23" s="58" t="s">
        <v>3</v>
      </c>
      <c r="S23" s="58"/>
      <c r="T23" s="58" t="s">
        <v>3</v>
      </c>
      <c r="U23" s="58"/>
      <c r="V23" s="58" t="s">
        <v>3</v>
      </c>
      <c r="W23" s="58"/>
      <c r="X23" s="58" t="s">
        <v>3</v>
      </c>
      <c r="Y23" s="58"/>
      <c r="Z23" s="58" t="s">
        <v>3</v>
      </c>
      <c r="AA23" s="58"/>
      <c r="AB23" s="58" t="s">
        <v>1</v>
      </c>
      <c r="AC23" s="58" t="s">
        <v>3</v>
      </c>
      <c r="AD23" s="58" t="s">
        <v>1218</v>
      </c>
      <c r="AE23" s="58" t="s">
        <v>3</v>
      </c>
      <c r="AF23" s="58" t="s">
        <v>1219</v>
      </c>
      <c r="AG23" s="58" t="s">
        <v>3</v>
      </c>
      <c r="AH23" s="58"/>
      <c r="AI23" s="58" t="s">
        <v>1220</v>
      </c>
    </row>
    <row r="24" spans="1:87" ht="33" customHeight="1" x14ac:dyDescent="0.2">
      <c r="A24" s="54" t="s">
        <v>1163</v>
      </c>
      <c r="B24" s="55" t="s">
        <v>1164</v>
      </c>
      <c r="C24" s="58" t="s">
        <v>1165</v>
      </c>
      <c r="D24" s="58" t="s">
        <v>187</v>
      </c>
      <c r="E24" s="58" t="s">
        <v>187</v>
      </c>
      <c r="F24" s="58" t="s">
        <v>3</v>
      </c>
      <c r="G24" s="58"/>
      <c r="H24" s="58" t="s">
        <v>3</v>
      </c>
      <c r="I24" s="58"/>
      <c r="J24" s="58" t="s">
        <v>3</v>
      </c>
      <c r="K24" s="58"/>
      <c r="L24" s="58" t="s">
        <v>1</v>
      </c>
      <c r="M24" s="58" t="s">
        <v>1239</v>
      </c>
      <c r="N24" s="58" t="s">
        <v>1</v>
      </c>
      <c r="O24" s="58" t="s">
        <v>1240</v>
      </c>
      <c r="P24" s="58" t="s">
        <v>1</v>
      </c>
      <c r="Q24" s="58"/>
      <c r="R24" s="58" t="s">
        <v>3</v>
      </c>
      <c r="S24" s="58"/>
      <c r="T24" s="58" t="s">
        <v>3</v>
      </c>
      <c r="U24" s="58"/>
      <c r="V24" s="58" t="s">
        <v>3</v>
      </c>
      <c r="W24" s="58"/>
      <c r="X24" s="58" t="s">
        <v>3</v>
      </c>
      <c r="Y24" s="58"/>
      <c r="Z24" s="58" t="s">
        <v>3</v>
      </c>
      <c r="AA24" s="58"/>
      <c r="AB24" s="58" t="s">
        <v>1</v>
      </c>
      <c r="AC24" s="58" t="s">
        <v>3</v>
      </c>
      <c r="AD24" s="58" t="s">
        <v>1241</v>
      </c>
      <c r="AE24" s="58" t="s">
        <v>1</v>
      </c>
      <c r="AF24" s="58"/>
      <c r="AG24" s="58" t="s">
        <v>3</v>
      </c>
      <c r="AH24" s="58" t="s">
        <v>1242</v>
      </c>
      <c r="AI24" s="58" t="s">
        <v>1243</v>
      </c>
    </row>
    <row r="25" spans="1:87" ht="33" customHeight="1" x14ac:dyDescent="0.2">
      <c r="A25" s="54" t="s">
        <v>90</v>
      </c>
      <c r="B25" s="55" t="s">
        <v>90</v>
      </c>
      <c r="C25" s="58" t="s">
        <v>91</v>
      </c>
      <c r="D25" s="58" t="s">
        <v>92</v>
      </c>
      <c r="E25" s="58" t="s">
        <v>187</v>
      </c>
      <c r="F25" s="58" t="s">
        <v>3</v>
      </c>
      <c r="G25" s="58" t="s">
        <v>93</v>
      </c>
      <c r="H25" s="58" t="s">
        <v>3</v>
      </c>
      <c r="I25" s="58" t="s">
        <v>94</v>
      </c>
      <c r="J25" s="58" t="s">
        <v>3</v>
      </c>
      <c r="K25" s="58" t="s">
        <v>95</v>
      </c>
      <c r="L25" s="58" t="s">
        <v>3</v>
      </c>
      <c r="M25" s="58" t="s">
        <v>96</v>
      </c>
      <c r="N25" s="58" t="s">
        <v>3</v>
      </c>
      <c r="O25" s="58" t="s">
        <v>97</v>
      </c>
      <c r="P25" s="58" t="s">
        <v>1</v>
      </c>
      <c r="Q25" s="58" t="s">
        <v>98</v>
      </c>
      <c r="R25" s="58" t="s">
        <v>3</v>
      </c>
      <c r="S25" s="58"/>
      <c r="T25" s="58" t="s">
        <v>3</v>
      </c>
      <c r="U25" s="58" t="s">
        <v>99</v>
      </c>
      <c r="V25" s="58" t="s">
        <v>3</v>
      </c>
      <c r="W25" s="58" t="s">
        <v>100</v>
      </c>
      <c r="X25" s="58" t="s">
        <v>3</v>
      </c>
      <c r="Y25" s="58" t="s">
        <v>101</v>
      </c>
      <c r="Z25" s="58" t="s">
        <v>3</v>
      </c>
      <c r="AA25" s="58" t="s">
        <v>102</v>
      </c>
      <c r="AB25" s="58" t="s">
        <v>1</v>
      </c>
      <c r="AC25" s="58" t="s">
        <v>3</v>
      </c>
      <c r="AD25" s="58" t="s">
        <v>103</v>
      </c>
      <c r="AE25" s="58" t="s">
        <v>3</v>
      </c>
      <c r="AF25" s="58" t="s">
        <v>104</v>
      </c>
      <c r="AG25" s="58" t="s">
        <v>3</v>
      </c>
      <c r="AH25" s="58" t="s">
        <v>105</v>
      </c>
      <c r="AI25" s="58" t="s">
        <v>106</v>
      </c>
    </row>
    <row r="26" spans="1:87" ht="33" customHeight="1" x14ac:dyDescent="0.2">
      <c r="A26" s="54" t="s">
        <v>334</v>
      </c>
      <c r="B26" s="55" t="s">
        <v>334</v>
      </c>
      <c r="C26" s="58" t="s">
        <v>335</v>
      </c>
      <c r="D26" s="58" t="s">
        <v>336</v>
      </c>
      <c r="E26" s="58" t="s">
        <v>187</v>
      </c>
      <c r="F26" s="58" t="s">
        <v>3</v>
      </c>
      <c r="G26" s="58" t="s">
        <v>337</v>
      </c>
      <c r="H26" s="58" t="s">
        <v>3</v>
      </c>
      <c r="I26" s="58" t="s">
        <v>338</v>
      </c>
      <c r="J26" s="58" t="s">
        <v>3</v>
      </c>
      <c r="K26" s="58" t="s">
        <v>339</v>
      </c>
      <c r="L26" s="58" t="s">
        <v>3</v>
      </c>
      <c r="M26" s="58" t="s">
        <v>340</v>
      </c>
      <c r="N26" s="58" t="s">
        <v>3</v>
      </c>
      <c r="O26" s="58" t="s">
        <v>341</v>
      </c>
      <c r="P26" s="58" t="s">
        <v>1</v>
      </c>
      <c r="Q26" s="58" t="s">
        <v>342</v>
      </c>
      <c r="R26" s="58" t="s">
        <v>3</v>
      </c>
      <c r="S26" s="58"/>
      <c r="T26" s="58" t="s">
        <v>3</v>
      </c>
      <c r="U26" s="58" t="s">
        <v>343</v>
      </c>
      <c r="V26" s="58" t="s">
        <v>3</v>
      </c>
      <c r="W26" s="58" t="s">
        <v>344</v>
      </c>
      <c r="X26" s="58" t="s">
        <v>3</v>
      </c>
      <c r="Y26" s="58"/>
      <c r="Z26" s="58" t="s">
        <v>3</v>
      </c>
      <c r="AA26" s="58"/>
      <c r="AB26" s="58" t="s">
        <v>3</v>
      </c>
      <c r="AC26" s="58" t="s">
        <v>1</v>
      </c>
      <c r="AD26" s="58" t="s">
        <v>345</v>
      </c>
      <c r="AE26" s="58" t="s">
        <v>3</v>
      </c>
      <c r="AF26" s="58" t="s">
        <v>346</v>
      </c>
      <c r="AG26" s="58" t="s">
        <v>3</v>
      </c>
      <c r="AH26" s="58" t="s">
        <v>347</v>
      </c>
      <c r="AI26" s="58" t="s">
        <v>348</v>
      </c>
    </row>
    <row r="27" spans="1:87" ht="33" customHeight="1" x14ac:dyDescent="0.2">
      <c r="A27" s="54" t="s">
        <v>615</v>
      </c>
      <c r="B27" s="55" t="s">
        <v>616</v>
      </c>
      <c r="C27" s="58" t="s">
        <v>617</v>
      </c>
      <c r="D27" s="58" t="s">
        <v>618</v>
      </c>
      <c r="E27" s="58" t="s">
        <v>865</v>
      </c>
      <c r="F27" s="58" t="s">
        <v>3</v>
      </c>
      <c r="G27" s="58"/>
      <c r="H27" s="58" t="s">
        <v>3</v>
      </c>
      <c r="I27" s="58"/>
      <c r="J27" s="58" t="s">
        <v>3</v>
      </c>
      <c r="K27" s="58"/>
      <c r="L27" s="58" t="s">
        <v>3</v>
      </c>
      <c r="M27" s="58"/>
      <c r="N27" s="58" t="s">
        <v>3</v>
      </c>
      <c r="O27" s="58"/>
      <c r="P27" s="58" t="s">
        <v>1</v>
      </c>
      <c r="Q27" s="58"/>
      <c r="R27" s="58" t="s">
        <v>3</v>
      </c>
      <c r="S27" s="58"/>
      <c r="T27" s="58" t="s">
        <v>3</v>
      </c>
      <c r="U27" s="58"/>
      <c r="V27" s="58" t="s">
        <v>3</v>
      </c>
      <c r="W27" s="58"/>
      <c r="X27" s="58" t="s">
        <v>3</v>
      </c>
      <c r="Y27" s="58"/>
      <c r="Z27" s="58" t="s">
        <v>3</v>
      </c>
      <c r="AA27" s="58"/>
      <c r="AB27" s="58" t="s">
        <v>3</v>
      </c>
      <c r="AC27" s="58" t="s">
        <v>3</v>
      </c>
      <c r="AD27" s="58"/>
      <c r="AE27" s="58" t="s">
        <v>1</v>
      </c>
      <c r="AF27" s="58" t="s">
        <v>619</v>
      </c>
      <c r="AG27" s="58" t="s">
        <v>3</v>
      </c>
      <c r="AH27" s="58"/>
      <c r="AI27" s="58" t="s">
        <v>620</v>
      </c>
    </row>
    <row r="28" spans="1:87" ht="33" customHeight="1" x14ac:dyDescent="0.2">
      <c r="A28" s="54" t="s">
        <v>197</v>
      </c>
      <c r="B28" s="55" t="s">
        <v>1147</v>
      </c>
      <c r="C28" s="58" t="s">
        <v>1148</v>
      </c>
      <c r="D28" s="58" t="s">
        <v>187</v>
      </c>
      <c r="E28" s="58" t="s">
        <v>187</v>
      </c>
      <c r="F28" s="58" t="s">
        <v>3</v>
      </c>
      <c r="G28" s="58" t="s">
        <v>199</v>
      </c>
      <c r="H28" s="58" t="s">
        <v>3</v>
      </c>
      <c r="I28" s="58" t="s">
        <v>1228</v>
      </c>
      <c r="J28" s="58" t="s">
        <v>3</v>
      </c>
      <c r="K28" s="58" t="s">
        <v>1229</v>
      </c>
      <c r="L28" s="58" t="s">
        <v>3</v>
      </c>
      <c r="M28" s="58" t="s">
        <v>1230</v>
      </c>
      <c r="N28" s="58" t="s">
        <v>3</v>
      </c>
      <c r="O28" s="58" t="s">
        <v>200</v>
      </c>
      <c r="P28" s="58" t="s">
        <v>1</v>
      </c>
      <c r="Q28" s="58" t="s">
        <v>201</v>
      </c>
      <c r="R28" s="58" t="s">
        <v>3</v>
      </c>
      <c r="S28" s="58"/>
      <c r="T28" s="58" t="s">
        <v>3</v>
      </c>
      <c r="U28" s="58" t="s">
        <v>202</v>
      </c>
      <c r="V28" s="58" t="s">
        <v>3</v>
      </c>
      <c r="W28" s="58" t="s">
        <v>203</v>
      </c>
      <c r="X28" s="58" t="s">
        <v>3</v>
      </c>
      <c r="Y28" s="58" t="s">
        <v>203</v>
      </c>
      <c r="Z28" s="58" t="s">
        <v>3</v>
      </c>
      <c r="AA28" s="58" t="s">
        <v>203</v>
      </c>
      <c r="AB28" s="58" t="s">
        <v>3</v>
      </c>
      <c r="AC28" s="58" t="s">
        <v>3</v>
      </c>
      <c r="AD28" s="58"/>
      <c r="AE28" s="58" t="s">
        <v>3</v>
      </c>
      <c r="AF28" s="58"/>
      <c r="AG28" s="58" t="s">
        <v>3</v>
      </c>
      <c r="AH28" s="58"/>
      <c r="AI28" s="58" t="s">
        <v>204</v>
      </c>
    </row>
    <row r="29" spans="1:87" ht="33" customHeight="1" x14ac:dyDescent="0.2">
      <c r="A29" s="54" t="s">
        <v>276</v>
      </c>
      <c r="B29" s="55" t="s">
        <v>277</v>
      </c>
      <c r="C29" s="58" t="s">
        <v>278</v>
      </c>
      <c r="D29" s="58" t="s">
        <v>279</v>
      </c>
      <c r="E29" s="58" t="s">
        <v>187</v>
      </c>
      <c r="F29" s="58" t="s">
        <v>3</v>
      </c>
      <c r="G29" s="58" t="s">
        <v>280</v>
      </c>
      <c r="H29" s="58" t="s">
        <v>3</v>
      </c>
      <c r="I29" s="58" t="s">
        <v>281</v>
      </c>
      <c r="J29" s="58" t="s">
        <v>3</v>
      </c>
      <c r="K29" s="58" t="s">
        <v>282</v>
      </c>
      <c r="L29" s="58" t="s">
        <v>1</v>
      </c>
      <c r="M29" s="58"/>
      <c r="N29" s="58" t="s">
        <v>1</v>
      </c>
      <c r="O29" s="58"/>
      <c r="P29" s="58" t="s">
        <v>1</v>
      </c>
      <c r="Q29" s="58"/>
      <c r="R29" s="58" t="s">
        <v>3</v>
      </c>
      <c r="S29" s="58"/>
      <c r="T29" s="58" t="s">
        <v>3</v>
      </c>
      <c r="U29" s="58" t="s">
        <v>283</v>
      </c>
      <c r="V29" s="58" t="s">
        <v>3</v>
      </c>
      <c r="W29" s="58"/>
      <c r="X29" s="58" t="s">
        <v>3</v>
      </c>
      <c r="Y29" s="58" t="s">
        <v>284</v>
      </c>
      <c r="Z29" s="58" t="s">
        <v>3</v>
      </c>
      <c r="AA29" s="58"/>
      <c r="AB29" s="58" t="s">
        <v>3</v>
      </c>
      <c r="AC29" s="58" t="s">
        <v>3</v>
      </c>
      <c r="AD29" s="58"/>
      <c r="AE29" s="58" t="s">
        <v>1</v>
      </c>
      <c r="AF29" s="58"/>
      <c r="AG29" s="58" t="s">
        <v>3</v>
      </c>
      <c r="AH29" s="58"/>
      <c r="AI29" s="58" t="s">
        <v>285</v>
      </c>
    </row>
    <row r="30" spans="1:87" ht="33" customHeight="1" x14ac:dyDescent="0.2">
      <c r="A30" s="54" t="s">
        <v>1066</v>
      </c>
      <c r="B30" s="55" t="s">
        <v>1067</v>
      </c>
      <c r="C30" s="58" t="s">
        <v>1068</v>
      </c>
      <c r="D30" s="58" t="s">
        <v>1069</v>
      </c>
      <c r="E30" s="58" t="s">
        <v>187</v>
      </c>
      <c r="F30" s="58" t="s">
        <v>1</v>
      </c>
      <c r="G30" s="58" t="s">
        <v>1070</v>
      </c>
      <c r="H30" s="58" t="s">
        <v>3</v>
      </c>
      <c r="I30" s="58" t="s">
        <v>1071</v>
      </c>
      <c r="J30" s="58" t="s">
        <v>3</v>
      </c>
      <c r="K30" s="58" t="s">
        <v>1072</v>
      </c>
      <c r="L30" s="58" t="s">
        <v>3</v>
      </c>
      <c r="M30" s="58" t="s">
        <v>1073</v>
      </c>
      <c r="N30" s="58" t="s">
        <v>1</v>
      </c>
      <c r="O30" s="58" t="s">
        <v>1074</v>
      </c>
      <c r="P30" s="58" t="s">
        <v>1</v>
      </c>
      <c r="Q30" s="58" t="s">
        <v>1074</v>
      </c>
      <c r="R30" s="58" t="s">
        <v>3</v>
      </c>
      <c r="S30" s="58" t="s">
        <v>1075</v>
      </c>
      <c r="T30" s="58" t="s">
        <v>3</v>
      </c>
      <c r="U30" s="58" t="s">
        <v>1076</v>
      </c>
      <c r="V30" s="58" t="s">
        <v>3</v>
      </c>
      <c r="W30" s="58" t="s">
        <v>1077</v>
      </c>
      <c r="X30" s="58" t="s">
        <v>4</v>
      </c>
      <c r="Y30" s="58"/>
      <c r="Z30" s="58" t="s">
        <v>3</v>
      </c>
      <c r="AA30" s="58" t="s">
        <v>1078</v>
      </c>
      <c r="AB30" s="58" t="s">
        <v>3</v>
      </c>
      <c r="AC30" s="58" t="s">
        <v>3</v>
      </c>
      <c r="AD30" s="58" t="s">
        <v>1079</v>
      </c>
      <c r="AE30" s="58" t="s">
        <v>1</v>
      </c>
      <c r="AF30" s="58" t="s">
        <v>1080</v>
      </c>
      <c r="AG30" s="58" t="s">
        <v>3</v>
      </c>
      <c r="AH30" s="58" t="s">
        <v>1081</v>
      </c>
      <c r="AI30" s="58" t="s">
        <v>1082</v>
      </c>
    </row>
    <row r="31" spans="1:87" s="17" customFormat="1" ht="33" customHeight="1" x14ac:dyDescent="0.2">
      <c r="A31" s="54" t="s">
        <v>538</v>
      </c>
      <c r="B31" s="55" t="s">
        <v>539</v>
      </c>
      <c r="C31" s="58" t="s">
        <v>540</v>
      </c>
      <c r="D31" s="58" t="s">
        <v>541</v>
      </c>
      <c r="E31" s="58" t="s">
        <v>187</v>
      </c>
      <c r="F31" s="58" t="s">
        <v>1</v>
      </c>
      <c r="G31" s="58"/>
      <c r="H31" s="58" t="s">
        <v>3</v>
      </c>
      <c r="I31" s="58"/>
      <c r="J31" s="58" t="s">
        <v>3</v>
      </c>
      <c r="K31" s="58"/>
      <c r="L31" s="58" t="s">
        <v>1</v>
      </c>
      <c r="M31" s="58"/>
      <c r="N31" s="58" t="s">
        <v>1</v>
      </c>
      <c r="O31" s="58"/>
      <c r="P31" s="58" t="s">
        <v>1</v>
      </c>
      <c r="Q31" s="58"/>
      <c r="R31" s="58" t="s">
        <v>3</v>
      </c>
      <c r="S31" s="58"/>
      <c r="T31" s="58" t="s">
        <v>3</v>
      </c>
      <c r="U31" s="58"/>
      <c r="V31" s="58" t="s">
        <v>3</v>
      </c>
      <c r="W31" s="58"/>
      <c r="X31" s="58" t="s">
        <v>4</v>
      </c>
      <c r="Y31" s="58"/>
      <c r="Z31" s="58" t="s">
        <v>3</v>
      </c>
      <c r="AA31" s="58"/>
      <c r="AB31" s="58" t="s">
        <v>3</v>
      </c>
      <c r="AC31" s="58" t="s">
        <v>3</v>
      </c>
      <c r="AD31" s="58"/>
      <c r="AE31" s="58" t="s">
        <v>1</v>
      </c>
      <c r="AF31" s="58"/>
      <c r="AG31" s="58" t="s">
        <v>3</v>
      </c>
      <c r="AH31" s="58"/>
      <c r="AI31" s="58" t="s">
        <v>542</v>
      </c>
      <c r="AJ31" s="37"/>
      <c r="AK31" s="37"/>
      <c r="AL31" s="37"/>
      <c r="AM31" s="37"/>
      <c r="AN31" s="37"/>
      <c r="AO31" s="37"/>
      <c r="AP31" s="37"/>
      <c r="AQ31" s="37"/>
      <c r="AR31" s="37"/>
      <c r="AS31" s="37"/>
    </row>
    <row r="32" spans="1:87" ht="33" customHeight="1" x14ac:dyDescent="0.2">
      <c r="A32" s="54" t="s">
        <v>990</v>
      </c>
      <c r="B32" s="55" t="s">
        <v>991</v>
      </c>
      <c r="C32" s="58" t="s">
        <v>992</v>
      </c>
      <c r="D32" s="58" t="s">
        <v>993</v>
      </c>
      <c r="E32" s="58" t="s">
        <v>187</v>
      </c>
      <c r="F32" s="58" t="s">
        <v>1</v>
      </c>
      <c r="G32" s="58" t="s">
        <v>994</v>
      </c>
      <c r="H32" s="58" t="s">
        <v>3</v>
      </c>
      <c r="I32" s="58" t="s">
        <v>995</v>
      </c>
      <c r="J32" s="58" t="s">
        <v>3</v>
      </c>
      <c r="K32" s="58" t="s">
        <v>996</v>
      </c>
      <c r="L32" s="58" t="s">
        <v>1</v>
      </c>
      <c r="M32" s="58" t="s">
        <v>997</v>
      </c>
      <c r="N32" s="58" t="s">
        <v>1</v>
      </c>
      <c r="O32" s="58"/>
      <c r="P32" s="58" t="s">
        <v>1</v>
      </c>
      <c r="Q32" s="58"/>
      <c r="R32" s="58" t="s">
        <v>3</v>
      </c>
      <c r="S32" s="58" t="s">
        <v>998</v>
      </c>
      <c r="T32" s="58" t="s">
        <v>3</v>
      </c>
      <c r="U32" s="58" t="s">
        <v>999</v>
      </c>
      <c r="V32" s="58" t="s">
        <v>3</v>
      </c>
      <c r="W32" s="58"/>
      <c r="X32" s="58" t="s">
        <v>4</v>
      </c>
      <c r="Y32" s="58" t="s">
        <v>1000</v>
      </c>
      <c r="Z32" s="58" t="s">
        <v>3</v>
      </c>
      <c r="AA32" s="58"/>
      <c r="AB32" s="58" t="s">
        <v>3</v>
      </c>
      <c r="AC32" s="58" t="s">
        <v>3</v>
      </c>
      <c r="AD32" s="58"/>
      <c r="AE32" s="58" t="s">
        <v>1</v>
      </c>
      <c r="AF32" s="58"/>
      <c r="AG32" s="58" t="s">
        <v>1</v>
      </c>
      <c r="AH32" s="58"/>
      <c r="AI32" s="58" t="s">
        <v>1001</v>
      </c>
    </row>
    <row r="33" spans="1:45" ht="33" customHeight="1" x14ac:dyDescent="0.2">
      <c r="A33" s="54" t="s">
        <v>1166</v>
      </c>
      <c r="B33" s="55" t="s">
        <v>1167</v>
      </c>
      <c r="C33" s="58" t="s">
        <v>1168</v>
      </c>
      <c r="D33" s="58" t="s">
        <v>187</v>
      </c>
      <c r="E33" s="58" t="s">
        <v>187</v>
      </c>
      <c r="F33" s="58" t="s">
        <v>1</v>
      </c>
      <c r="G33" s="58"/>
      <c r="H33" s="58" t="s">
        <v>3</v>
      </c>
      <c r="I33" s="58" t="s">
        <v>1244</v>
      </c>
      <c r="J33" s="58" t="s">
        <v>3</v>
      </c>
      <c r="K33" s="58" t="s">
        <v>1244</v>
      </c>
      <c r="L33" s="58" t="s">
        <v>3</v>
      </c>
      <c r="M33" s="58" t="s">
        <v>1245</v>
      </c>
      <c r="N33" s="58" t="s">
        <v>1</v>
      </c>
      <c r="O33" s="58"/>
      <c r="P33" s="58" t="s">
        <v>1</v>
      </c>
      <c r="Q33" s="58"/>
      <c r="R33" s="58" t="s">
        <v>3</v>
      </c>
      <c r="S33" s="58" t="s">
        <v>1246</v>
      </c>
      <c r="T33" s="58" t="s">
        <v>1</v>
      </c>
      <c r="U33" s="58" t="s">
        <v>1247</v>
      </c>
      <c r="V33" s="58" t="s">
        <v>3</v>
      </c>
      <c r="W33" s="58" t="s">
        <v>1248</v>
      </c>
      <c r="X33" s="58" t="s">
        <v>3</v>
      </c>
      <c r="Y33" s="58" t="s">
        <v>1249</v>
      </c>
      <c r="Z33" s="58" t="s">
        <v>3</v>
      </c>
      <c r="AA33" s="58" t="s">
        <v>1249</v>
      </c>
      <c r="AB33" s="58" t="s">
        <v>1</v>
      </c>
      <c r="AC33" s="58" t="s">
        <v>1</v>
      </c>
      <c r="AD33" s="58" t="s">
        <v>1250</v>
      </c>
      <c r="AE33" s="58" t="s">
        <v>1</v>
      </c>
      <c r="AF33" s="58"/>
      <c r="AG33" s="58" t="s">
        <v>3</v>
      </c>
      <c r="AH33" s="58" t="s">
        <v>1251</v>
      </c>
      <c r="AI33" s="58" t="s">
        <v>1252</v>
      </c>
    </row>
    <row r="34" spans="1:45" ht="33" customHeight="1" x14ac:dyDescent="0.2">
      <c r="A34" s="54" t="s">
        <v>349</v>
      </c>
      <c r="B34" s="55" t="s">
        <v>350</v>
      </c>
      <c r="C34" s="58" t="s">
        <v>1419</v>
      </c>
      <c r="D34" s="58" t="s">
        <v>187</v>
      </c>
      <c r="E34" s="58" t="s">
        <v>187</v>
      </c>
      <c r="F34" s="58" t="s">
        <v>3</v>
      </c>
      <c r="G34" s="58"/>
      <c r="H34" s="58" t="s">
        <v>3</v>
      </c>
      <c r="I34" s="58" t="s">
        <v>1432</v>
      </c>
      <c r="J34" s="58" t="s">
        <v>3</v>
      </c>
      <c r="K34" s="58" t="s">
        <v>1433</v>
      </c>
      <c r="L34" s="58" t="s">
        <v>3</v>
      </c>
      <c r="M34" s="58" t="s">
        <v>1434</v>
      </c>
      <c r="N34" s="58" t="s">
        <v>3</v>
      </c>
      <c r="O34" s="58" t="s">
        <v>1434</v>
      </c>
      <c r="P34" s="58" t="s">
        <v>1</v>
      </c>
      <c r="Q34" s="58"/>
      <c r="R34" s="58" t="s">
        <v>3</v>
      </c>
      <c r="S34" s="58"/>
      <c r="T34" s="58" t="s">
        <v>3</v>
      </c>
      <c r="U34" s="58" t="s">
        <v>1435</v>
      </c>
      <c r="V34" s="58" t="s">
        <v>3</v>
      </c>
      <c r="W34" s="58"/>
      <c r="X34" s="58" t="s">
        <v>3</v>
      </c>
      <c r="Y34" s="58" t="s">
        <v>1436</v>
      </c>
      <c r="Z34" s="58" t="s">
        <v>3</v>
      </c>
      <c r="AA34" s="58" t="s">
        <v>1437</v>
      </c>
      <c r="AB34" s="58" t="s">
        <v>3</v>
      </c>
      <c r="AC34" s="58" t="s">
        <v>1</v>
      </c>
      <c r="AD34" s="58" t="s">
        <v>1438</v>
      </c>
      <c r="AE34" s="58" t="s">
        <v>3</v>
      </c>
      <c r="AF34" s="58" t="s">
        <v>1439</v>
      </c>
      <c r="AG34" s="58" t="s">
        <v>1</v>
      </c>
      <c r="AH34" s="58"/>
      <c r="AI34" s="58" t="s">
        <v>351</v>
      </c>
    </row>
    <row r="35" spans="1:45" ht="33" customHeight="1" x14ac:dyDescent="0.2">
      <c r="A35" s="54" t="s">
        <v>894</v>
      </c>
      <c r="B35" s="55" t="s">
        <v>895</v>
      </c>
      <c r="C35" s="58" t="s">
        <v>896</v>
      </c>
      <c r="D35" s="58" t="s">
        <v>897</v>
      </c>
      <c r="E35" s="58" t="s">
        <v>187</v>
      </c>
      <c r="F35" s="58" t="s">
        <v>3</v>
      </c>
      <c r="G35" s="58" t="s">
        <v>898</v>
      </c>
      <c r="H35" s="58" t="s">
        <v>3</v>
      </c>
      <c r="I35" s="58" t="s">
        <v>899</v>
      </c>
      <c r="J35" s="58" t="s">
        <v>3</v>
      </c>
      <c r="K35" s="58" t="s">
        <v>900</v>
      </c>
      <c r="L35" s="58" t="s">
        <v>3</v>
      </c>
      <c r="M35" s="58" t="s">
        <v>901</v>
      </c>
      <c r="N35" s="58" t="s">
        <v>1</v>
      </c>
      <c r="O35" s="58" t="s">
        <v>902</v>
      </c>
      <c r="P35" s="58" t="s">
        <v>1</v>
      </c>
      <c r="Q35" s="58" t="s">
        <v>903</v>
      </c>
      <c r="R35" s="58" t="s">
        <v>3</v>
      </c>
      <c r="S35" s="58" t="s">
        <v>904</v>
      </c>
      <c r="T35" s="58" t="s">
        <v>3</v>
      </c>
      <c r="U35" s="58" t="s">
        <v>905</v>
      </c>
      <c r="V35" s="58" t="s">
        <v>3</v>
      </c>
      <c r="W35" s="58"/>
      <c r="X35" s="58" t="s">
        <v>3</v>
      </c>
      <c r="Y35" s="58" t="s">
        <v>906</v>
      </c>
      <c r="Z35" s="58" t="s">
        <v>3</v>
      </c>
      <c r="AA35" s="58" t="s">
        <v>907</v>
      </c>
      <c r="AB35" s="58" t="s">
        <v>3</v>
      </c>
      <c r="AC35" s="58" t="s">
        <v>3</v>
      </c>
      <c r="AD35" s="58"/>
      <c r="AE35" s="58" t="s">
        <v>3</v>
      </c>
      <c r="AF35" s="58" t="s">
        <v>908</v>
      </c>
      <c r="AG35" s="58" t="s">
        <v>3</v>
      </c>
      <c r="AH35" s="58" t="s">
        <v>909</v>
      </c>
      <c r="AI35" s="58" t="s">
        <v>893</v>
      </c>
    </row>
    <row r="36" spans="1:45" ht="33" customHeight="1" x14ac:dyDescent="0.2">
      <c r="A36" s="54" t="s">
        <v>1160</v>
      </c>
      <c r="B36" s="55" t="s">
        <v>1161</v>
      </c>
      <c r="C36" s="58" t="s">
        <v>1162</v>
      </c>
      <c r="D36" s="58" t="s">
        <v>187</v>
      </c>
      <c r="E36" s="58" t="s">
        <v>187</v>
      </c>
      <c r="F36" s="58" t="s">
        <v>3</v>
      </c>
      <c r="G36" s="58"/>
      <c r="H36" s="58" t="s">
        <v>3</v>
      </c>
      <c r="I36" s="58" t="s">
        <v>1237</v>
      </c>
      <c r="J36" s="58" t="s">
        <v>3</v>
      </c>
      <c r="K36" s="58"/>
      <c r="L36" s="58" t="s">
        <v>1</v>
      </c>
      <c r="M36" s="58"/>
      <c r="N36" s="58" t="s">
        <v>1</v>
      </c>
      <c r="O36" s="58"/>
      <c r="P36" s="58" t="s">
        <v>1</v>
      </c>
      <c r="Q36" s="58"/>
      <c r="R36" s="58" t="s">
        <v>3</v>
      </c>
      <c r="S36" s="58"/>
      <c r="T36" s="58" t="s">
        <v>3</v>
      </c>
      <c r="U36" s="58"/>
      <c r="V36" s="58" t="s">
        <v>1</v>
      </c>
      <c r="W36" s="58"/>
      <c r="X36" s="58" t="s">
        <v>3</v>
      </c>
      <c r="Y36" s="58"/>
      <c r="Z36" s="58" t="s">
        <v>3</v>
      </c>
      <c r="AA36" s="58"/>
      <c r="AB36" s="58" t="s">
        <v>3</v>
      </c>
      <c r="AC36" s="58" t="s">
        <v>1</v>
      </c>
      <c r="AD36" s="58"/>
      <c r="AE36" s="58" t="s">
        <v>1</v>
      </c>
      <c r="AF36" s="58"/>
      <c r="AG36" s="58" t="s">
        <v>1</v>
      </c>
      <c r="AH36" s="58"/>
      <c r="AI36" s="58" t="s">
        <v>1238</v>
      </c>
    </row>
    <row r="37" spans="1:45" ht="33" customHeight="1" x14ac:dyDescent="0.2">
      <c r="A37" s="54" t="s">
        <v>1333</v>
      </c>
      <c r="B37" s="55" t="s">
        <v>1334</v>
      </c>
      <c r="C37" s="58" t="s">
        <v>1335</v>
      </c>
      <c r="D37" s="58" t="s">
        <v>187</v>
      </c>
      <c r="E37" s="58" t="s">
        <v>187</v>
      </c>
      <c r="F37" s="58" t="s">
        <v>1</v>
      </c>
      <c r="G37" s="58" t="s">
        <v>1401</v>
      </c>
      <c r="H37" s="58" t="s">
        <v>3</v>
      </c>
      <c r="I37" s="58"/>
      <c r="J37" s="58" t="s">
        <v>3</v>
      </c>
      <c r="K37" s="58"/>
      <c r="L37" s="58" t="s">
        <v>1</v>
      </c>
      <c r="M37" s="58" t="s">
        <v>1402</v>
      </c>
      <c r="N37" s="58" t="s">
        <v>1</v>
      </c>
      <c r="O37" s="58" t="s">
        <v>1401</v>
      </c>
      <c r="P37" s="58" t="s">
        <v>1</v>
      </c>
      <c r="Q37" s="58" t="s">
        <v>1401</v>
      </c>
      <c r="R37" s="58" t="s">
        <v>3</v>
      </c>
      <c r="S37" s="58"/>
      <c r="T37" s="58" t="s">
        <v>3</v>
      </c>
      <c r="U37" s="58" t="s">
        <v>1403</v>
      </c>
      <c r="V37" s="58" t="s">
        <v>3</v>
      </c>
      <c r="W37" s="58"/>
      <c r="X37" s="58" t="s">
        <v>1</v>
      </c>
      <c r="Y37" s="58" t="s">
        <v>1401</v>
      </c>
      <c r="Z37" s="58" t="s">
        <v>4</v>
      </c>
      <c r="AA37" s="58"/>
      <c r="AB37" s="58" t="s">
        <v>3</v>
      </c>
      <c r="AC37" s="58" t="s">
        <v>1</v>
      </c>
      <c r="AD37" s="58"/>
      <c r="AE37" s="58" t="s">
        <v>3</v>
      </c>
      <c r="AF37" s="58" t="s">
        <v>1404</v>
      </c>
      <c r="AG37" s="58" t="s">
        <v>1</v>
      </c>
      <c r="AH37" s="58" t="s">
        <v>1405</v>
      </c>
      <c r="AI37" s="58" t="s">
        <v>1406</v>
      </c>
    </row>
    <row r="38" spans="1:45" s="17" customFormat="1" ht="33" customHeight="1" x14ac:dyDescent="0.2">
      <c r="A38" s="54" t="s">
        <v>910</v>
      </c>
      <c r="B38" s="55" t="s">
        <v>911</v>
      </c>
      <c r="C38" s="58" t="s">
        <v>912</v>
      </c>
      <c r="D38" s="58" t="s">
        <v>558</v>
      </c>
      <c r="E38" s="58" t="s">
        <v>187</v>
      </c>
      <c r="F38" s="58" t="s">
        <v>1</v>
      </c>
      <c r="G38" s="58"/>
      <c r="H38" s="58" t="s">
        <v>3</v>
      </c>
      <c r="I38" s="58" t="s">
        <v>913</v>
      </c>
      <c r="J38" s="58" t="s">
        <v>3</v>
      </c>
      <c r="K38" s="58" t="s">
        <v>914</v>
      </c>
      <c r="L38" s="58" t="s">
        <v>3</v>
      </c>
      <c r="M38" s="58" t="s">
        <v>915</v>
      </c>
      <c r="N38" s="58" t="s">
        <v>1</v>
      </c>
      <c r="O38" s="58"/>
      <c r="P38" s="58" t="s">
        <v>1</v>
      </c>
      <c r="Q38" s="58"/>
      <c r="R38" s="58" t="s">
        <v>3</v>
      </c>
      <c r="S38" s="58"/>
      <c r="T38" s="58" t="s">
        <v>1</v>
      </c>
      <c r="U38" s="58" t="s">
        <v>916</v>
      </c>
      <c r="V38" s="58" t="s">
        <v>3</v>
      </c>
      <c r="W38" s="58"/>
      <c r="X38" s="58" t="s">
        <v>3</v>
      </c>
      <c r="Y38" s="58"/>
      <c r="Z38" s="58" t="s">
        <v>3</v>
      </c>
      <c r="AA38" s="58"/>
      <c r="AB38" s="58" t="s">
        <v>3</v>
      </c>
      <c r="AC38" s="58" t="s">
        <v>3</v>
      </c>
      <c r="AD38" s="58" t="s">
        <v>917</v>
      </c>
      <c r="AE38" s="58" t="s">
        <v>1</v>
      </c>
      <c r="AF38" s="58"/>
      <c r="AG38" s="58" t="s">
        <v>3</v>
      </c>
      <c r="AH38" s="58"/>
      <c r="AI38" s="58" t="s">
        <v>918</v>
      </c>
      <c r="AJ38" s="37"/>
      <c r="AK38" s="37"/>
      <c r="AL38" s="37"/>
      <c r="AM38" s="37"/>
      <c r="AN38" s="37"/>
      <c r="AO38" s="37"/>
      <c r="AP38" s="37"/>
      <c r="AQ38" s="37"/>
      <c r="AR38" s="37"/>
      <c r="AS38" s="37"/>
    </row>
    <row r="39" spans="1:45" ht="33" customHeight="1" x14ac:dyDescent="0.2">
      <c r="A39" s="54" t="s">
        <v>579</v>
      </c>
      <c r="B39" s="55" t="s">
        <v>580</v>
      </c>
      <c r="C39" s="58" t="s">
        <v>581</v>
      </c>
      <c r="D39" s="58" t="s">
        <v>582</v>
      </c>
      <c r="E39" s="58" t="s">
        <v>187</v>
      </c>
      <c r="F39" s="58" t="s">
        <v>3</v>
      </c>
      <c r="G39" s="58" t="s">
        <v>583</v>
      </c>
      <c r="H39" s="58" t="s">
        <v>3</v>
      </c>
      <c r="I39" s="58" t="s">
        <v>584</v>
      </c>
      <c r="J39" s="58" t="s">
        <v>3</v>
      </c>
      <c r="K39" s="58" t="s">
        <v>585</v>
      </c>
      <c r="L39" s="58" t="s">
        <v>1</v>
      </c>
      <c r="M39" s="58" t="s">
        <v>586</v>
      </c>
      <c r="N39" s="58" t="s">
        <v>1</v>
      </c>
      <c r="O39" s="58" t="s">
        <v>587</v>
      </c>
      <c r="P39" s="58" t="s">
        <v>1</v>
      </c>
      <c r="Q39" s="58" t="s">
        <v>588</v>
      </c>
      <c r="R39" s="58" t="s">
        <v>3</v>
      </c>
      <c r="S39" s="58"/>
      <c r="T39" s="58" t="s">
        <v>3</v>
      </c>
      <c r="U39" s="58"/>
      <c r="V39" s="58" t="s">
        <v>3</v>
      </c>
      <c r="W39" s="58" t="s">
        <v>589</v>
      </c>
      <c r="X39" s="58" t="s">
        <v>3</v>
      </c>
      <c r="Y39" s="58" t="s">
        <v>590</v>
      </c>
      <c r="Z39" s="58" t="s">
        <v>3</v>
      </c>
      <c r="AA39" s="58" t="s">
        <v>591</v>
      </c>
      <c r="AB39" s="58" t="s">
        <v>3</v>
      </c>
      <c r="AC39" s="58" t="s">
        <v>3</v>
      </c>
      <c r="AD39" s="58" t="s">
        <v>592</v>
      </c>
      <c r="AE39" s="58" t="s">
        <v>3</v>
      </c>
      <c r="AF39" s="58" t="s">
        <v>593</v>
      </c>
      <c r="AG39" s="58" t="s">
        <v>1</v>
      </c>
      <c r="AH39" s="58" t="s">
        <v>594</v>
      </c>
      <c r="AI39" s="58" t="s">
        <v>595</v>
      </c>
    </row>
    <row r="40" spans="1:45" ht="33" customHeight="1" x14ac:dyDescent="0.2">
      <c r="A40" s="54" t="s">
        <v>1423</v>
      </c>
      <c r="B40" s="55" t="s">
        <v>1424</v>
      </c>
      <c r="C40" s="58"/>
      <c r="D40" s="58" t="s">
        <v>187</v>
      </c>
      <c r="E40" s="58" t="s">
        <v>187</v>
      </c>
      <c r="F40" s="58" t="s">
        <v>3</v>
      </c>
      <c r="G40" s="58" t="s">
        <v>1448</v>
      </c>
      <c r="H40" s="58" t="s">
        <v>1</v>
      </c>
      <c r="I40" s="58"/>
      <c r="J40" s="58" t="s">
        <v>1</v>
      </c>
      <c r="K40" s="58"/>
      <c r="L40" s="58" t="s">
        <v>3</v>
      </c>
      <c r="M40" s="58"/>
      <c r="N40" s="58" t="s">
        <v>1</v>
      </c>
      <c r="O40" s="58"/>
      <c r="P40" s="58" t="s">
        <v>1</v>
      </c>
      <c r="Q40" s="58"/>
      <c r="R40" s="58" t="s">
        <v>3</v>
      </c>
      <c r="S40" s="58" t="s">
        <v>1449</v>
      </c>
      <c r="T40" s="58" t="s">
        <v>1</v>
      </c>
      <c r="U40" s="58"/>
      <c r="V40" s="58" t="s">
        <v>3</v>
      </c>
      <c r="W40" s="58" t="s">
        <v>1450</v>
      </c>
      <c r="X40" s="58" t="s">
        <v>3</v>
      </c>
      <c r="Y40" s="58"/>
      <c r="Z40" s="58" t="s">
        <v>3</v>
      </c>
      <c r="AA40" s="58"/>
      <c r="AB40" s="58" t="s">
        <v>1</v>
      </c>
      <c r="AC40" s="58" t="s">
        <v>1</v>
      </c>
      <c r="AD40" s="58"/>
      <c r="AE40" s="58" t="s">
        <v>1</v>
      </c>
      <c r="AF40" s="58"/>
      <c r="AG40" s="58" t="s">
        <v>1</v>
      </c>
      <c r="AH40" s="58"/>
      <c r="AI40" s="58" t="s">
        <v>1451</v>
      </c>
    </row>
    <row r="41" spans="1:45" ht="33" customHeight="1" x14ac:dyDescent="0.2">
      <c r="A41" s="54" t="s">
        <v>149</v>
      </c>
      <c r="B41" s="55" t="s">
        <v>149</v>
      </c>
      <c r="C41" s="58" t="s">
        <v>150</v>
      </c>
      <c r="D41" s="58" t="s">
        <v>151</v>
      </c>
      <c r="E41" s="58" t="s">
        <v>187</v>
      </c>
      <c r="F41" s="58" t="s">
        <v>3</v>
      </c>
      <c r="G41" s="58" t="s">
        <v>152</v>
      </c>
      <c r="H41" s="58" t="s">
        <v>3</v>
      </c>
      <c r="I41" s="58" t="s">
        <v>153</v>
      </c>
      <c r="J41" s="58" t="s">
        <v>3</v>
      </c>
      <c r="K41" s="58" t="s">
        <v>154</v>
      </c>
      <c r="L41" s="58" t="s">
        <v>3</v>
      </c>
      <c r="M41" s="58" t="s">
        <v>155</v>
      </c>
      <c r="N41" s="58" t="s">
        <v>3</v>
      </c>
      <c r="O41" s="58" t="s">
        <v>156</v>
      </c>
      <c r="P41" s="58" t="s">
        <v>1</v>
      </c>
      <c r="Q41" s="58" t="s">
        <v>157</v>
      </c>
      <c r="R41" s="58" t="s">
        <v>3</v>
      </c>
      <c r="S41" s="58"/>
      <c r="T41" s="58" t="s">
        <v>3</v>
      </c>
      <c r="U41" s="58" t="s">
        <v>158</v>
      </c>
      <c r="V41" s="58" t="s">
        <v>3</v>
      </c>
      <c r="W41" s="58" t="s">
        <v>159</v>
      </c>
      <c r="X41" s="58" t="s">
        <v>3</v>
      </c>
      <c r="Y41" s="58" t="s">
        <v>160</v>
      </c>
      <c r="Z41" s="58" t="s">
        <v>3</v>
      </c>
      <c r="AA41" s="58"/>
      <c r="AB41" s="58" t="s">
        <v>3</v>
      </c>
      <c r="AC41" s="58" t="s">
        <v>3</v>
      </c>
      <c r="AD41" s="58" t="s">
        <v>161</v>
      </c>
      <c r="AE41" s="58" t="s">
        <v>3</v>
      </c>
      <c r="AF41" s="58" t="s">
        <v>162</v>
      </c>
      <c r="AG41" s="58" t="s">
        <v>3</v>
      </c>
      <c r="AH41" s="58" t="s">
        <v>163</v>
      </c>
      <c r="AI41" s="58" t="s">
        <v>164</v>
      </c>
    </row>
    <row r="42" spans="1:45" ht="33" customHeight="1" x14ac:dyDescent="0.2">
      <c r="A42" s="54" t="s">
        <v>1083</v>
      </c>
      <c r="B42" s="55" t="s">
        <v>1083</v>
      </c>
      <c r="C42" s="58" t="s">
        <v>1084</v>
      </c>
      <c r="D42" s="58" t="s">
        <v>1085</v>
      </c>
      <c r="E42" s="58" t="s">
        <v>187</v>
      </c>
      <c r="F42" s="58" t="s">
        <v>3</v>
      </c>
      <c r="G42" s="58"/>
      <c r="H42" s="58" t="s">
        <v>3</v>
      </c>
      <c r="I42" s="58"/>
      <c r="J42" s="58" t="s">
        <v>3</v>
      </c>
      <c r="K42" s="58"/>
      <c r="L42" s="58" t="s">
        <v>3</v>
      </c>
      <c r="M42" s="58"/>
      <c r="N42" s="58" t="s">
        <v>3</v>
      </c>
      <c r="O42" s="58" t="s">
        <v>1086</v>
      </c>
      <c r="P42" s="58" t="s">
        <v>1</v>
      </c>
      <c r="Q42" s="58" t="s">
        <v>1087</v>
      </c>
      <c r="R42" s="58" t="s">
        <v>3</v>
      </c>
      <c r="S42" s="58"/>
      <c r="T42" s="58" t="s">
        <v>3</v>
      </c>
      <c r="U42" s="58" t="s">
        <v>1088</v>
      </c>
      <c r="V42" s="58" t="s">
        <v>3</v>
      </c>
      <c r="W42" s="58"/>
      <c r="X42" s="58" t="s">
        <v>3</v>
      </c>
      <c r="Y42" s="58"/>
      <c r="Z42" s="58" t="s">
        <v>3</v>
      </c>
      <c r="AA42" s="58"/>
      <c r="AB42" s="58" t="s">
        <v>3</v>
      </c>
      <c r="AC42" s="58" t="s">
        <v>3</v>
      </c>
      <c r="AD42" s="58" t="s">
        <v>1089</v>
      </c>
      <c r="AE42" s="58" t="s">
        <v>3</v>
      </c>
      <c r="AF42" s="58" t="s">
        <v>1090</v>
      </c>
      <c r="AG42" s="58" t="s">
        <v>3</v>
      </c>
      <c r="AH42" s="58"/>
      <c r="AI42" s="58" t="s">
        <v>1091</v>
      </c>
    </row>
    <row r="43" spans="1:45" ht="33" customHeight="1" x14ac:dyDescent="0.2">
      <c r="A43" s="54" t="s">
        <v>1169</v>
      </c>
      <c r="B43" s="55" t="s">
        <v>1169</v>
      </c>
      <c r="C43" s="58" t="s">
        <v>1170</v>
      </c>
      <c r="D43" s="58" t="s">
        <v>187</v>
      </c>
      <c r="E43" s="58" t="s">
        <v>187</v>
      </c>
      <c r="F43" s="58" t="s">
        <v>3</v>
      </c>
      <c r="G43" s="58"/>
      <c r="H43" s="58" t="s">
        <v>3</v>
      </c>
      <c r="I43" s="58"/>
      <c r="J43" s="58" t="s">
        <v>3</v>
      </c>
      <c r="K43" s="58"/>
      <c r="L43" s="58" t="s">
        <v>3</v>
      </c>
      <c r="M43" s="58"/>
      <c r="N43" s="58" t="s">
        <v>3</v>
      </c>
      <c r="O43" s="58"/>
      <c r="P43" s="58" t="s">
        <v>1</v>
      </c>
      <c r="Q43" s="58"/>
      <c r="R43" s="58" t="s">
        <v>3</v>
      </c>
      <c r="S43" s="58"/>
      <c r="T43" s="58" t="s">
        <v>3</v>
      </c>
      <c r="U43" s="58"/>
      <c r="V43" s="58" t="s">
        <v>3</v>
      </c>
      <c r="W43" s="58"/>
      <c r="X43" s="58" t="s">
        <v>3</v>
      </c>
      <c r="Y43" s="58"/>
      <c r="Z43" s="58" t="s">
        <v>3</v>
      </c>
      <c r="AA43" s="58"/>
      <c r="AB43" s="58" t="s">
        <v>3</v>
      </c>
      <c r="AC43" s="58" t="s">
        <v>3</v>
      </c>
      <c r="AD43" s="58"/>
      <c r="AE43" s="58" t="s">
        <v>3</v>
      </c>
      <c r="AF43" s="58"/>
      <c r="AG43" s="58" t="s">
        <v>3</v>
      </c>
      <c r="AH43" s="58"/>
      <c r="AI43" s="58" t="s">
        <v>1253</v>
      </c>
    </row>
    <row r="44" spans="1:45" ht="33" customHeight="1" x14ac:dyDescent="0.2">
      <c r="A44" s="54" t="s">
        <v>1189</v>
      </c>
      <c r="B44" s="55" t="s">
        <v>1190</v>
      </c>
      <c r="C44" s="58" t="s">
        <v>1191</v>
      </c>
      <c r="D44" s="58" t="s">
        <v>187</v>
      </c>
      <c r="E44" s="58" t="s">
        <v>187</v>
      </c>
      <c r="F44" s="58" t="s">
        <v>1</v>
      </c>
      <c r="G44" s="58"/>
      <c r="H44" s="58" t="s">
        <v>3</v>
      </c>
      <c r="I44" s="58"/>
      <c r="J44" s="58" t="s">
        <v>3</v>
      </c>
      <c r="K44" s="58"/>
      <c r="L44" s="58" t="s">
        <v>1</v>
      </c>
      <c r="M44" s="58"/>
      <c r="N44" s="58" t="s">
        <v>1</v>
      </c>
      <c r="O44" s="58"/>
      <c r="P44" s="58" t="s">
        <v>1</v>
      </c>
      <c r="Q44" s="58"/>
      <c r="R44" s="58" t="s">
        <v>3</v>
      </c>
      <c r="S44" s="58"/>
      <c r="T44" s="58" t="s">
        <v>3</v>
      </c>
      <c r="U44" s="58" t="s">
        <v>1293</v>
      </c>
      <c r="V44" s="58" t="s">
        <v>3</v>
      </c>
      <c r="W44" s="58"/>
      <c r="X44" s="58" t="s">
        <v>4</v>
      </c>
      <c r="Y44" s="58"/>
      <c r="Z44" s="58" t="s">
        <v>3</v>
      </c>
      <c r="AA44" s="58"/>
      <c r="AB44" s="58" t="s">
        <v>3</v>
      </c>
      <c r="AC44" s="58" t="s">
        <v>3</v>
      </c>
      <c r="AD44" s="58"/>
      <c r="AE44" s="58" t="s">
        <v>1</v>
      </c>
      <c r="AF44" s="58"/>
      <c r="AG44" s="58" t="s">
        <v>3</v>
      </c>
      <c r="AH44" s="58"/>
      <c r="AI44" s="58" t="s">
        <v>1294</v>
      </c>
    </row>
    <row r="45" spans="1:45" ht="33" customHeight="1" x14ac:dyDescent="0.2">
      <c r="A45" s="54" t="s">
        <v>681</v>
      </c>
      <c r="B45" s="55" t="s">
        <v>682</v>
      </c>
      <c r="C45" s="58" t="s">
        <v>683</v>
      </c>
      <c r="D45" s="58" t="s">
        <v>684</v>
      </c>
      <c r="E45" s="58" t="s">
        <v>110</v>
      </c>
      <c r="F45" s="58" t="s">
        <v>3</v>
      </c>
      <c r="G45" s="58"/>
      <c r="H45" s="58" t="s">
        <v>3</v>
      </c>
      <c r="I45" s="58"/>
      <c r="J45" s="58" t="s">
        <v>3</v>
      </c>
      <c r="K45" s="58"/>
      <c r="L45" s="58" t="s">
        <v>3</v>
      </c>
      <c r="M45" s="58"/>
      <c r="N45" s="58" t="s">
        <v>3</v>
      </c>
      <c r="O45" s="58"/>
      <c r="P45" s="58" t="s">
        <v>1</v>
      </c>
      <c r="Q45" s="58"/>
      <c r="R45" s="58" t="s">
        <v>3</v>
      </c>
      <c r="S45" s="58"/>
      <c r="T45" s="58" t="s">
        <v>3</v>
      </c>
      <c r="U45" s="58"/>
      <c r="V45" s="58" t="s">
        <v>3</v>
      </c>
      <c r="W45" s="58"/>
      <c r="X45" s="58" t="s">
        <v>3</v>
      </c>
      <c r="Y45" s="58"/>
      <c r="Z45" s="58" t="s">
        <v>3</v>
      </c>
      <c r="AA45" s="58"/>
      <c r="AB45" s="58" t="s">
        <v>3</v>
      </c>
      <c r="AC45" s="58" t="s">
        <v>3</v>
      </c>
      <c r="AD45" s="58"/>
      <c r="AE45" s="58" t="s">
        <v>3</v>
      </c>
      <c r="AF45" s="58"/>
      <c r="AG45" s="58" t="s">
        <v>3</v>
      </c>
      <c r="AH45" s="58"/>
      <c r="AI45" s="58" t="s">
        <v>649</v>
      </c>
    </row>
    <row r="46" spans="1:45" s="17" customFormat="1" ht="33" customHeight="1" x14ac:dyDescent="0.2">
      <c r="A46" s="54" t="s">
        <v>1343</v>
      </c>
      <c r="B46" s="55" t="s">
        <v>1343</v>
      </c>
      <c r="C46" s="58" t="s">
        <v>1344</v>
      </c>
      <c r="D46" s="58" t="s">
        <v>187</v>
      </c>
      <c r="E46" s="58" t="s">
        <v>187</v>
      </c>
      <c r="F46" s="58" t="s">
        <v>3</v>
      </c>
      <c r="G46" s="58" t="s">
        <v>1409</v>
      </c>
      <c r="H46" s="58" t="s">
        <v>3</v>
      </c>
      <c r="I46" s="58" t="s">
        <v>1410</v>
      </c>
      <c r="J46" s="58" t="s">
        <v>3</v>
      </c>
      <c r="K46" s="58" t="s">
        <v>1410</v>
      </c>
      <c r="L46" s="58" t="s">
        <v>3</v>
      </c>
      <c r="M46" s="58" t="s">
        <v>1411</v>
      </c>
      <c r="N46" s="58" t="s">
        <v>3</v>
      </c>
      <c r="O46" s="58" t="s">
        <v>1412</v>
      </c>
      <c r="P46" s="58" t="s">
        <v>1</v>
      </c>
      <c r="Q46" s="58"/>
      <c r="R46" s="58" t="s">
        <v>3</v>
      </c>
      <c r="S46" s="58"/>
      <c r="T46" s="58" t="s">
        <v>3</v>
      </c>
      <c r="U46" s="58"/>
      <c r="V46" s="58" t="s">
        <v>3</v>
      </c>
      <c r="W46" s="58"/>
      <c r="X46" s="58" t="s">
        <v>3</v>
      </c>
      <c r="Y46" s="58"/>
      <c r="Z46" s="58" t="s">
        <v>3</v>
      </c>
      <c r="AA46" s="58"/>
      <c r="AB46" s="58" t="s">
        <v>3</v>
      </c>
      <c r="AC46" s="58" t="s">
        <v>3</v>
      </c>
      <c r="AD46" s="58"/>
      <c r="AE46" s="58" t="s">
        <v>3</v>
      </c>
      <c r="AF46" s="58"/>
      <c r="AG46" s="58" t="s">
        <v>3</v>
      </c>
      <c r="AH46" s="58"/>
      <c r="AI46" s="58" t="s">
        <v>1413</v>
      </c>
    </row>
    <row r="47" spans="1:45" ht="33" customHeight="1" x14ac:dyDescent="0.2">
      <c r="A47" s="54" t="s">
        <v>205</v>
      </c>
      <c r="B47" s="55" t="s">
        <v>206</v>
      </c>
      <c r="C47" s="58" t="s">
        <v>207</v>
      </c>
      <c r="D47" s="58" t="s">
        <v>208</v>
      </c>
      <c r="E47" s="58" t="s">
        <v>208</v>
      </c>
      <c r="F47" s="58" t="s">
        <v>3</v>
      </c>
      <c r="G47" s="58"/>
      <c r="H47" s="58" t="s">
        <v>3</v>
      </c>
      <c r="I47" s="58" t="s">
        <v>209</v>
      </c>
      <c r="J47" s="58" t="s">
        <v>1</v>
      </c>
      <c r="K47" s="58" t="s">
        <v>210</v>
      </c>
      <c r="L47" s="58" t="s">
        <v>3</v>
      </c>
      <c r="M47" s="58" t="s">
        <v>211</v>
      </c>
      <c r="N47" s="58" t="s">
        <v>3</v>
      </c>
      <c r="O47" s="58" t="s">
        <v>212</v>
      </c>
      <c r="P47" s="58" t="s">
        <v>3</v>
      </c>
      <c r="Q47" s="58" t="s">
        <v>213</v>
      </c>
      <c r="R47" s="58" t="s">
        <v>3</v>
      </c>
      <c r="S47" s="58" t="s">
        <v>214</v>
      </c>
      <c r="T47" s="58" t="s">
        <v>3</v>
      </c>
      <c r="U47" s="58" t="s">
        <v>215</v>
      </c>
      <c r="V47" s="58" t="s">
        <v>3</v>
      </c>
      <c r="W47" s="58" t="s">
        <v>216</v>
      </c>
      <c r="X47" s="58" t="s">
        <v>3</v>
      </c>
      <c r="Y47" s="58" t="s">
        <v>217</v>
      </c>
      <c r="Z47" s="58" t="s">
        <v>3</v>
      </c>
      <c r="AA47" s="58" t="s">
        <v>218</v>
      </c>
      <c r="AB47" s="58" t="s">
        <v>3</v>
      </c>
      <c r="AC47" s="58" t="s">
        <v>3</v>
      </c>
      <c r="AD47" s="58" t="s">
        <v>219</v>
      </c>
      <c r="AE47" s="58" t="s">
        <v>3</v>
      </c>
      <c r="AF47" s="58" t="s">
        <v>220</v>
      </c>
      <c r="AG47" s="58" t="s">
        <v>3</v>
      </c>
      <c r="AH47" s="58" t="s">
        <v>221</v>
      </c>
      <c r="AI47" s="58" t="s">
        <v>222</v>
      </c>
    </row>
    <row r="48" spans="1:45" ht="33" customHeight="1" x14ac:dyDescent="0.2">
      <c r="A48" s="54" t="s">
        <v>841</v>
      </c>
      <c r="B48" s="55" t="s">
        <v>842</v>
      </c>
      <c r="C48" s="58" t="s">
        <v>843</v>
      </c>
      <c r="D48" s="58" t="s">
        <v>844</v>
      </c>
      <c r="E48" s="58" t="s">
        <v>844</v>
      </c>
      <c r="F48" s="58" t="s">
        <v>3</v>
      </c>
      <c r="G48" s="58" t="s">
        <v>845</v>
      </c>
      <c r="H48" s="58" t="s">
        <v>3</v>
      </c>
      <c r="I48" s="58"/>
      <c r="J48" s="58" t="s">
        <v>3</v>
      </c>
      <c r="K48" s="58" t="s">
        <v>846</v>
      </c>
      <c r="L48" s="58" t="s">
        <v>3</v>
      </c>
      <c r="M48" s="58"/>
      <c r="N48" s="58" t="s">
        <v>3</v>
      </c>
      <c r="O48" s="58" t="s">
        <v>847</v>
      </c>
      <c r="P48" s="58" t="s">
        <v>1</v>
      </c>
      <c r="Q48" s="58"/>
      <c r="R48" s="58" t="s">
        <v>3</v>
      </c>
      <c r="S48" s="58"/>
      <c r="T48" s="58" t="s">
        <v>3</v>
      </c>
      <c r="U48" s="58" t="s">
        <v>848</v>
      </c>
      <c r="V48" s="58" t="s">
        <v>3</v>
      </c>
      <c r="W48" s="58"/>
      <c r="X48" s="58" t="s">
        <v>3</v>
      </c>
      <c r="Y48" s="58" t="s">
        <v>849</v>
      </c>
      <c r="Z48" s="58" t="s">
        <v>3</v>
      </c>
      <c r="AA48" s="58" t="s">
        <v>850</v>
      </c>
      <c r="AB48" s="58" t="s">
        <v>1</v>
      </c>
      <c r="AC48" s="58" t="s">
        <v>1</v>
      </c>
      <c r="AD48" s="58"/>
      <c r="AE48" s="58" t="s">
        <v>1</v>
      </c>
      <c r="AF48" s="58"/>
      <c r="AG48" s="58" t="s">
        <v>1</v>
      </c>
      <c r="AH48" s="58"/>
      <c r="AI48" s="58" t="s">
        <v>851</v>
      </c>
    </row>
    <row r="49" spans="1:45" ht="33" customHeight="1" x14ac:dyDescent="0.2">
      <c r="A49" s="54" t="s">
        <v>1002</v>
      </c>
      <c r="B49" s="55" t="s">
        <v>1003</v>
      </c>
      <c r="C49" s="58" t="s">
        <v>1004</v>
      </c>
      <c r="D49" s="58" t="s">
        <v>1005</v>
      </c>
      <c r="E49" s="58" t="s">
        <v>187</v>
      </c>
      <c r="F49" s="58" t="s">
        <v>3</v>
      </c>
      <c r="G49" s="58" t="s">
        <v>1006</v>
      </c>
      <c r="H49" s="58" t="s">
        <v>3</v>
      </c>
      <c r="I49" s="58" t="s">
        <v>1007</v>
      </c>
      <c r="J49" s="58" t="s">
        <v>3</v>
      </c>
      <c r="K49" s="58" t="s">
        <v>1008</v>
      </c>
      <c r="L49" s="58" t="s">
        <v>3</v>
      </c>
      <c r="M49" s="58"/>
      <c r="N49" s="58" t="s">
        <v>1</v>
      </c>
      <c r="O49" s="58"/>
      <c r="P49" s="58" t="s">
        <v>1</v>
      </c>
      <c r="Q49" s="58"/>
      <c r="R49" s="58" t="s">
        <v>3</v>
      </c>
      <c r="S49" s="58"/>
      <c r="T49" s="58" t="s">
        <v>3</v>
      </c>
      <c r="U49" s="58"/>
      <c r="V49" s="58" t="s">
        <v>3</v>
      </c>
      <c r="W49" s="58"/>
      <c r="X49" s="58" t="s">
        <v>3</v>
      </c>
      <c r="Y49" s="58"/>
      <c r="Z49" s="58" t="s">
        <v>3</v>
      </c>
      <c r="AA49" s="58"/>
      <c r="AB49" s="58" t="s">
        <v>3</v>
      </c>
      <c r="AC49" s="58" t="s">
        <v>3</v>
      </c>
      <c r="AD49" s="58" t="s">
        <v>1009</v>
      </c>
      <c r="AE49" s="58" t="s">
        <v>1</v>
      </c>
      <c r="AF49" s="58"/>
      <c r="AG49" s="58" t="s">
        <v>3</v>
      </c>
      <c r="AH49" s="58" t="s">
        <v>1010</v>
      </c>
      <c r="AI49" s="58" t="s">
        <v>1011</v>
      </c>
    </row>
    <row r="50" spans="1:45" ht="33" customHeight="1" x14ac:dyDescent="0.2">
      <c r="A50" s="54" t="s">
        <v>1152</v>
      </c>
      <c r="B50" s="55" t="s">
        <v>1153</v>
      </c>
      <c r="C50" s="58" t="s">
        <v>1154</v>
      </c>
      <c r="D50" s="58" t="s">
        <v>187</v>
      </c>
      <c r="E50" s="58" t="s">
        <v>187</v>
      </c>
      <c r="F50" s="58" t="s">
        <v>1</v>
      </c>
      <c r="G50" s="58"/>
      <c r="H50" s="58" t="s">
        <v>3</v>
      </c>
      <c r="I50" s="58"/>
      <c r="J50" s="58" t="s">
        <v>3</v>
      </c>
      <c r="K50" s="58"/>
      <c r="L50" s="58" t="s">
        <v>3</v>
      </c>
      <c r="M50" s="58"/>
      <c r="N50" s="58"/>
      <c r="O50" s="58"/>
      <c r="P50" s="58"/>
      <c r="Q50" s="58"/>
      <c r="R50" s="58" t="s">
        <v>3</v>
      </c>
      <c r="S50" s="58"/>
      <c r="T50" s="58" t="s">
        <v>3</v>
      </c>
      <c r="U50" s="58"/>
      <c r="V50" s="58" t="s">
        <v>3</v>
      </c>
      <c r="W50" s="58"/>
      <c r="X50" s="58" t="s">
        <v>4</v>
      </c>
      <c r="Y50" s="58"/>
      <c r="Z50" s="58" t="s">
        <v>3</v>
      </c>
      <c r="AA50" s="58"/>
      <c r="AB50" s="58" t="s">
        <v>3</v>
      </c>
      <c r="AC50" s="58"/>
      <c r="AD50" s="58"/>
      <c r="AE50" s="58" t="s">
        <v>3</v>
      </c>
      <c r="AF50" s="58"/>
      <c r="AG50" s="58" t="s">
        <v>3</v>
      </c>
      <c r="AH50" s="58"/>
      <c r="AI50" s="58" t="s">
        <v>1234</v>
      </c>
    </row>
    <row r="51" spans="1:45" ht="33" customHeight="1" x14ac:dyDescent="0.2">
      <c r="A51" s="54" t="s">
        <v>1114</v>
      </c>
      <c r="B51" s="55" t="s">
        <v>1115</v>
      </c>
      <c r="C51" s="58" t="s">
        <v>1116</v>
      </c>
      <c r="D51" s="58" t="s">
        <v>1117</v>
      </c>
      <c r="E51" s="58" t="s">
        <v>187</v>
      </c>
      <c r="F51" s="58" t="s">
        <v>3</v>
      </c>
      <c r="G51" s="58" t="s">
        <v>1118</v>
      </c>
      <c r="H51" s="58" t="s">
        <v>3</v>
      </c>
      <c r="I51" s="58" t="s">
        <v>1119</v>
      </c>
      <c r="J51" s="58" t="s">
        <v>3</v>
      </c>
      <c r="K51" s="58" t="s">
        <v>1120</v>
      </c>
      <c r="L51" s="58" t="s">
        <v>1</v>
      </c>
      <c r="M51" s="58"/>
      <c r="N51" s="58" t="s">
        <v>1</v>
      </c>
      <c r="O51" s="58"/>
      <c r="P51" s="58" t="s">
        <v>1</v>
      </c>
      <c r="Q51" s="58"/>
      <c r="R51" s="58" t="s">
        <v>3</v>
      </c>
      <c r="S51" s="58" t="s">
        <v>1121</v>
      </c>
      <c r="T51" s="58" t="s">
        <v>3</v>
      </c>
      <c r="U51" s="58" t="s">
        <v>1122</v>
      </c>
      <c r="V51" s="58" t="s">
        <v>3</v>
      </c>
      <c r="W51" s="58"/>
      <c r="X51" s="58" t="s">
        <v>3</v>
      </c>
      <c r="Y51" s="58"/>
      <c r="Z51" s="58" t="s">
        <v>3</v>
      </c>
      <c r="AA51" s="58"/>
      <c r="AB51" s="58" t="s">
        <v>3</v>
      </c>
      <c r="AC51" s="58" t="s">
        <v>3</v>
      </c>
      <c r="AD51" s="58"/>
      <c r="AE51" s="58" t="s">
        <v>1</v>
      </c>
      <c r="AF51" s="58" t="s">
        <v>1123</v>
      </c>
      <c r="AG51" s="58" t="s">
        <v>3</v>
      </c>
      <c r="AH51" s="58"/>
      <c r="AI51" s="58" t="s">
        <v>1124</v>
      </c>
    </row>
    <row r="52" spans="1:45" ht="33" customHeight="1" x14ac:dyDescent="0.2">
      <c r="A52" s="54" t="s">
        <v>805</v>
      </c>
      <c r="B52" s="55" t="s">
        <v>806</v>
      </c>
      <c r="C52" s="58" t="s">
        <v>807</v>
      </c>
      <c r="D52" s="58" t="s">
        <v>808</v>
      </c>
      <c r="E52" s="58" t="s">
        <v>187</v>
      </c>
      <c r="F52" s="58" t="s">
        <v>3</v>
      </c>
      <c r="G52" s="58"/>
      <c r="H52" s="58" t="s">
        <v>3</v>
      </c>
      <c r="I52" s="58" t="s">
        <v>809</v>
      </c>
      <c r="J52" s="58" t="s">
        <v>3</v>
      </c>
      <c r="K52" s="58" t="s">
        <v>809</v>
      </c>
      <c r="L52" s="58" t="s">
        <v>1</v>
      </c>
      <c r="M52" s="58"/>
      <c r="N52" s="58"/>
      <c r="O52" s="58"/>
      <c r="P52" s="58" t="s">
        <v>1</v>
      </c>
      <c r="Q52" s="58"/>
      <c r="R52" s="58" t="s">
        <v>3</v>
      </c>
      <c r="S52" s="58"/>
      <c r="T52" s="58" t="s">
        <v>3</v>
      </c>
      <c r="U52" s="58" t="s">
        <v>810</v>
      </c>
      <c r="V52" s="58" t="s">
        <v>3</v>
      </c>
      <c r="W52" s="58"/>
      <c r="X52" s="58" t="s">
        <v>3</v>
      </c>
      <c r="Y52" s="58"/>
      <c r="Z52" s="58" t="s">
        <v>3</v>
      </c>
      <c r="AA52" s="58"/>
      <c r="AB52" s="58" t="s">
        <v>3</v>
      </c>
      <c r="AC52" s="58" t="s">
        <v>3</v>
      </c>
      <c r="AD52" s="58" t="s">
        <v>811</v>
      </c>
      <c r="AE52" s="58" t="s">
        <v>3</v>
      </c>
      <c r="AF52" s="58"/>
      <c r="AG52" s="58" t="s">
        <v>3</v>
      </c>
      <c r="AH52" s="58" t="s">
        <v>812</v>
      </c>
      <c r="AI52" s="58" t="s">
        <v>813</v>
      </c>
    </row>
    <row r="53" spans="1:45" s="17" customFormat="1" ht="33" customHeight="1" x14ac:dyDescent="0.2">
      <c r="A53" s="54" t="s">
        <v>27</v>
      </c>
      <c r="B53" s="55" t="s">
        <v>28</v>
      </c>
      <c r="C53" s="58" t="s">
        <v>29</v>
      </c>
      <c r="D53" s="58" t="s">
        <v>30</v>
      </c>
      <c r="E53" s="58" t="s">
        <v>187</v>
      </c>
      <c r="F53" s="58" t="s">
        <v>3</v>
      </c>
      <c r="G53" s="58" t="s">
        <v>31</v>
      </c>
      <c r="H53" s="58" t="s">
        <v>3</v>
      </c>
      <c r="I53" s="58" t="s">
        <v>32</v>
      </c>
      <c r="J53" s="58" t="s">
        <v>3</v>
      </c>
      <c r="K53" s="58" t="s">
        <v>33</v>
      </c>
      <c r="L53" s="58" t="s">
        <v>3</v>
      </c>
      <c r="M53" s="58" t="s">
        <v>34</v>
      </c>
      <c r="N53" s="58" t="s">
        <v>3</v>
      </c>
      <c r="O53" s="58" t="s">
        <v>35</v>
      </c>
      <c r="P53" s="58" t="s">
        <v>1</v>
      </c>
      <c r="Q53" s="58" t="s">
        <v>36</v>
      </c>
      <c r="R53" s="58" t="s">
        <v>3</v>
      </c>
      <c r="S53" s="58"/>
      <c r="T53" s="58" t="s">
        <v>3</v>
      </c>
      <c r="U53" s="58" t="s">
        <v>37</v>
      </c>
      <c r="V53" s="58" t="s">
        <v>3</v>
      </c>
      <c r="W53" s="58" t="s">
        <v>38</v>
      </c>
      <c r="X53" s="58" t="s">
        <v>3</v>
      </c>
      <c r="Y53" s="58" t="s">
        <v>39</v>
      </c>
      <c r="Z53" s="58" t="s">
        <v>3</v>
      </c>
      <c r="AA53" s="58" t="s">
        <v>39</v>
      </c>
      <c r="AB53" s="58" t="s">
        <v>3</v>
      </c>
      <c r="AC53" s="58" t="s">
        <v>3</v>
      </c>
      <c r="AD53" s="58" t="s">
        <v>40</v>
      </c>
      <c r="AE53" s="58" t="s">
        <v>3</v>
      </c>
      <c r="AF53" s="58" t="s">
        <v>41</v>
      </c>
      <c r="AG53" s="58" t="s">
        <v>3</v>
      </c>
      <c r="AH53" s="58" t="s">
        <v>40</v>
      </c>
      <c r="AI53" s="58" t="s">
        <v>42</v>
      </c>
    </row>
    <row r="54" spans="1:45" ht="33" customHeight="1" x14ac:dyDescent="0.2">
      <c r="A54" s="54" t="s">
        <v>1038</v>
      </c>
      <c r="B54" s="55" t="s">
        <v>1039</v>
      </c>
      <c r="C54" s="58" t="s">
        <v>1040</v>
      </c>
      <c r="D54" s="58" t="s">
        <v>1041</v>
      </c>
      <c r="E54" s="58" t="s">
        <v>187</v>
      </c>
      <c r="F54" s="58" t="s">
        <v>3</v>
      </c>
      <c r="G54" s="58" t="s">
        <v>1042</v>
      </c>
      <c r="H54" s="58" t="s">
        <v>3</v>
      </c>
      <c r="I54" s="58"/>
      <c r="J54" s="58" t="s">
        <v>1</v>
      </c>
      <c r="K54" s="58" t="s">
        <v>1043</v>
      </c>
      <c r="L54" s="58" t="s">
        <v>1</v>
      </c>
      <c r="M54" s="58" t="s">
        <v>1044</v>
      </c>
      <c r="N54" s="58" t="s">
        <v>1</v>
      </c>
      <c r="O54" s="58"/>
      <c r="P54" s="58" t="s">
        <v>1</v>
      </c>
      <c r="Q54" s="58" t="s">
        <v>1045</v>
      </c>
      <c r="R54" s="58" t="s">
        <v>3</v>
      </c>
      <c r="S54" s="58"/>
      <c r="T54" s="58" t="s">
        <v>1</v>
      </c>
      <c r="U54" s="58" t="s">
        <v>1046</v>
      </c>
      <c r="V54" s="58" t="s">
        <v>3</v>
      </c>
      <c r="W54" s="58"/>
      <c r="X54" s="58" t="s">
        <v>3</v>
      </c>
      <c r="Y54" s="58" t="s">
        <v>1047</v>
      </c>
      <c r="Z54" s="58" t="s">
        <v>3</v>
      </c>
      <c r="AA54" s="58"/>
      <c r="AB54" s="58" t="s">
        <v>3</v>
      </c>
      <c r="AC54" s="58" t="s">
        <v>1</v>
      </c>
      <c r="AD54" s="58" t="s">
        <v>1048</v>
      </c>
      <c r="AE54" s="58" t="s">
        <v>1</v>
      </c>
      <c r="AF54" s="58" t="s">
        <v>1049</v>
      </c>
      <c r="AG54" s="58" t="s">
        <v>1</v>
      </c>
      <c r="AH54" s="58" t="s">
        <v>1050</v>
      </c>
      <c r="AI54" s="58" t="s">
        <v>1051</v>
      </c>
    </row>
    <row r="55" spans="1:45" ht="33" customHeight="1" x14ac:dyDescent="0.2">
      <c r="A55" s="54" t="s">
        <v>1479</v>
      </c>
      <c r="B55" s="55" t="s">
        <v>1479</v>
      </c>
      <c r="C55" s="58" t="s">
        <v>1480</v>
      </c>
      <c r="D55" s="58" t="s">
        <v>187</v>
      </c>
      <c r="E55" s="58" t="s">
        <v>187</v>
      </c>
      <c r="F55" s="58" t="s">
        <v>3</v>
      </c>
      <c r="G55" s="58"/>
      <c r="H55" s="58" t="s">
        <v>3</v>
      </c>
      <c r="I55" s="58"/>
      <c r="J55" s="58" t="s">
        <v>3</v>
      </c>
      <c r="K55" s="58"/>
      <c r="L55" s="58" t="s">
        <v>3</v>
      </c>
      <c r="M55" s="58"/>
      <c r="N55" s="58" t="s">
        <v>1</v>
      </c>
      <c r="O55" s="58"/>
      <c r="P55" s="58" t="s">
        <v>1</v>
      </c>
      <c r="Q55" s="58"/>
      <c r="R55" s="58" t="s">
        <v>3</v>
      </c>
      <c r="S55" s="58"/>
      <c r="T55" s="58" t="s">
        <v>3</v>
      </c>
      <c r="U55" s="58"/>
      <c r="V55" s="58" t="s">
        <v>3</v>
      </c>
      <c r="W55" s="58"/>
      <c r="X55" s="58" t="s">
        <v>1</v>
      </c>
      <c r="Y55" s="58"/>
      <c r="Z55" s="58" t="s">
        <v>1</v>
      </c>
      <c r="AA55" s="58"/>
      <c r="AB55" s="58" t="s">
        <v>3</v>
      </c>
      <c r="AC55" s="58"/>
      <c r="AD55" s="58"/>
      <c r="AE55" s="58" t="s">
        <v>1</v>
      </c>
      <c r="AF55" s="58"/>
      <c r="AG55" s="58" t="s">
        <v>1</v>
      </c>
      <c r="AH55" s="58"/>
      <c r="AI55" s="58" t="s">
        <v>1557</v>
      </c>
    </row>
    <row r="56" spans="1:45" ht="33" customHeight="1" x14ac:dyDescent="0.2">
      <c r="A56" s="54" t="s">
        <v>304</v>
      </c>
      <c r="B56" s="55" t="s">
        <v>305</v>
      </c>
      <c r="C56" s="58" t="s">
        <v>306</v>
      </c>
      <c r="D56" s="58" t="s">
        <v>307</v>
      </c>
      <c r="E56" s="58" t="s">
        <v>187</v>
      </c>
      <c r="F56" s="58" t="s">
        <v>3</v>
      </c>
      <c r="G56" s="58"/>
      <c r="H56" s="58" t="s">
        <v>3</v>
      </c>
      <c r="I56" s="58" t="s">
        <v>308</v>
      </c>
      <c r="J56" s="58" t="s">
        <v>3</v>
      </c>
      <c r="K56" s="58" t="s">
        <v>309</v>
      </c>
      <c r="L56" s="58" t="s">
        <v>3</v>
      </c>
      <c r="M56" s="58" t="s">
        <v>310</v>
      </c>
      <c r="N56" s="58" t="s">
        <v>3</v>
      </c>
      <c r="O56" s="58" t="s">
        <v>311</v>
      </c>
      <c r="P56" s="58" t="s">
        <v>3</v>
      </c>
      <c r="Q56" s="58" t="s">
        <v>312</v>
      </c>
      <c r="R56" s="58" t="s">
        <v>3</v>
      </c>
      <c r="S56" s="58"/>
      <c r="T56" s="58" t="s">
        <v>1</v>
      </c>
      <c r="U56" s="58"/>
      <c r="V56" s="58" t="s">
        <v>3</v>
      </c>
      <c r="W56" s="58" t="s">
        <v>313</v>
      </c>
      <c r="X56" s="58" t="s">
        <v>1</v>
      </c>
      <c r="Y56" s="58"/>
      <c r="Z56" s="58" t="s">
        <v>1</v>
      </c>
      <c r="AA56" s="58"/>
      <c r="AB56" s="58" t="s">
        <v>3</v>
      </c>
      <c r="AC56" s="58" t="s">
        <v>3</v>
      </c>
      <c r="AD56" s="58"/>
      <c r="AE56" s="58" t="s">
        <v>3</v>
      </c>
      <c r="AF56" s="58" t="s">
        <v>314</v>
      </c>
      <c r="AG56" s="58" t="s">
        <v>3</v>
      </c>
      <c r="AH56" s="58"/>
      <c r="AI56" s="58" t="s">
        <v>315</v>
      </c>
    </row>
    <row r="57" spans="1:45" ht="33" customHeight="1" x14ac:dyDescent="0.2">
      <c r="A57" s="54" t="s">
        <v>1149</v>
      </c>
      <c r="B57" s="55" t="s">
        <v>1150</v>
      </c>
      <c r="C57" s="58" t="s">
        <v>1151</v>
      </c>
      <c r="D57" s="58" t="s">
        <v>187</v>
      </c>
      <c r="E57" s="58" t="s">
        <v>187</v>
      </c>
      <c r="F57" s="58" t="s">
        <v>1</v>
      </c>
      <c r="G57" s="58" t="s">
        <v>1231</v>
      </c>
      <c r="H57" s="58" t="s">
        <v>3</v>
      </c>
      <c r="I57" s="58" t="s">
        <v>1232</v>
      </c>
      <c r="J57" s="58" t="s">
        <v>1</v>
      </c>
      <c r="K57" s="58"/>
      <c r="L57" s="58" t="s">
        <v>1</v>
      </c>
      <c r="M57" s="58"/>
      <c r="N57" s="58" t="s">
        <v>1</v>
      </c>
      <c r="O57" s="58"/>
      <c r="P57" s="58" t="s">
        <v>1</v>
      </c>
      <c r="Q57" s="58"/>
      <c r="R57" s="58" t="s">
        <v>3</v>
      </c>
      <c r="S57" s="58"/>
      <c r="T57" s="58" t="s">
        <v>3</v>
      </c>
      <c r="U57" s="58"/>
      <c r="V57" s="58" t="s">
        <v>3</v>
      </c>
      <c r="W57" s="58"/>
      <c r="X57" s="58" t="s">
        <v>3</v>
      </c>
      <c r="Y57" s="58"/>
      <c r="Z57" s="58" t="s">
        <v>3</v>
      </c>
      <c r="AA57" s="58"/>
      <c r="AB57" s="58" t="s">
        <v>3</v>
      </c>
      <c r="AC57" s="58" t="s">
        <v>3</v>
      </c>
      <c r="AD57" s="58"/>
      <c r="AE57" s="58" t="s">
        <v>3</v>
      </c>
      <c r="AF57" s="58"/>
      <c r="AG57" s="58" t="s">
        <v>3</v>
      </c>
      <c r="AH57" s="58"/>
      <c r="AI57" s="58" t="s">
        <v>1233</v>
      </c>
    </row>
    <row r="58" spans="1:45" s="17" customFormat="1" ht="33" customHeight="1" x14ac:dyDescent="0.2">
      <c r="A58" s="54" t="s">
        <v>316</v>
      </c>
      <c r="B58" s="55" t="s">
        <v>317</v>
      </c>
      <c r="C58" s="58" t="s">
        <v>318</v>
      </c>
      <c r="D58" s="58" t="s">
        <v>319</v>
      </c>
      <c r="E58" s="58" t="s">
        <v>187</v>
      </c>
      <c r="F58" s="58" t="s">
        <v>3</v>
      </c>
      <c r="G58" s="58"/>
      <c r="H58" s="58" t="s">
        <v>3</v>
      </c>
      <c r="I58" s="58"/>
      <c r="J58" s="58" t="s">
        <v>3</v>
      </c>
      <c r="K58" s="58"/>
      <c r="L58" s="58" t="s">
        <v>1</v>
      </c>
      <c r="M58" s="58" t="s">
        <v>320</v>
      </c>
      <c r="N58" s="58" t="s">
        <v>1</v>
      </c>
      <c r="O58" s="58"/>
      <c r="P58" s="58" t="s">
        <v>1</v>
      </c>
      <c r="Q58" s="58"/>
      <c r="R58" s="58" t="s">
        <v>3</v>
      </c>
      <c r="S58" s="58"/>
      <c r="T58" s="58" t="s">
        <v>3</v>
      </c>
      <c r="U58" s="58"/>
      <c r="V58" s="58" t="s">
        <v>3</v>
      </c>
      <c r="W58" s="58"/>
      <c r="X58" s="58" t="s">
        <v>3</v>
      </c>
      <c r="Y58" s="58"/>
      <c r="Z58" s="58" t="s">
        <v>3</v>
      </c>
      <c r="AA58" s="58"/>
      <c r="AB58" s="58" t="s">
        <v>3</v>
      </c>
      <c r="AC58" s="58" t="s">
        <v>3</v>
      </c>
      <c r="AD58" s="58"/>
      <c r="AE58" s="58" t="s">
        <v>1</v>
      </c>
      <c r="AF58" s="58" t="s">
        <v>321</v>
      </c>
      <c r="AG58" s="58" t="s">
        <v>3</v>
      </c>
      <c r="AH58" s="58"/>
      <c r="AI58" s="58" t="s">
        <v>322</v>
      </c>
      <c r="AJ58" s="37"/>
      <c r="AK58" s="37"/>
      <c r="AL58" s="37"/>
      <c r="AM58" s="37"/>
      <c r="AN58" s="37"/>
      <c r="AO58" s="37"/>
      <c r="AP58" s="37"/>
      <c r="AQ58" s="37"/>
      <c r="AR58" s="37"/>
      <c r="AS58" s="37"/>
    </row>
    <row r="59" spans="1:45" ht="33" customHeight="1" x14ac:dyDescent="0.2">
      <c r="A59" s="54" t="s">
        <v>1500</v>
      </c>
      <c r="B59" s="55" t="s">
        <v>1501</v>
      </c>
      <c r="C59" s="58" t="s">
        <v>1014</v>
      </c>
      <c r="D59" s="58" t="s">
        <v>187</v>
      </c>
      <c r="E59" s="58" t="s">
        <v>187</v>
      </c>
      <c r="F59" s="58" t="s">
        <v>3</v>
      </c>
      <c r="G59" s="58" t="s">
        <v>1595</v>
      </c>
      <c r="H59" s="58" t="s">
        <v>3</v>
      </c>
      <c r="I59" s="58" t="s">
        <v>1596</v>
      </c>
      <c r="J59" s="58" t="s">
        <v>3</v>
      </c>
      <c r="K59" s="58" t="s">
        <v>1597</v>
      </c>
      <c r="L59" s="58" t="s">
        <v>1</v>
      </c>
      <c r="M59" s="58" t="s">
        <v>1598</v>
      </c>
      <c r="N59" s="58" t="s">
        <v>1</v>
      </c>
      <c r="O59" s="58"/>
      <c r="P59" s="58" t="s">
        <v>1</v>
      </c>
      <c r="Q59" s="58"/>
      <c r="R59" s="58" t="s">
        <v>3</v>
      </c>
      <c r="S59" s="58"/>
      <c r="T59" s="58" t="s">
        <v>1</v>
      </c>
      <c r="U59" s="58"/>
      <c r="V59" s="58" t="s">
        <v>3</v>
      </c>
      <c r="W59" s="58"/>
      <c r="X59" s="58" t="s">
        <v>3</v>
      </c>
      <c r="Y59" s="58"/>
      <c r="Z59" s="58" t="s">
        <v>3</v>
      </c>
      <c r="AA59" s="58"/>
      <c r="AB59" s="58" t="s">
        <v>1</v>
      </c>
      <c r="AC59" s="58" t="s">
        <v>1</v>
      </c>
      <c r="AD59" s="58"/>
      <c r="AE59" s="58" t="s">
        <v>1</v>
      </c>
      <c r="AF59" s="58"/>
      <c r="AG59" s="58" t="s">
        <v>1</v>
      </c>
      <c r="AH59" s="58"/>
      <c r="AI59" s="58" t="s">
        <v>1599</v>
      </c>
    </row>
    <row r="60" spans="1:45" ht="33" customHeight="1" x14ac:dyDescent="0.2">
      <c r="A60" s="54" t="s">
        <v>352</v>
      </c>
      <c r="B60" s="55" t="s">
        <v>353</v>
      </c>
      <c r="C60" s="58" t="s">
        <v>354</v>
      </c>
      <c r="D60" s="58" t="s">
        <v>355</v>
      </c>
      <c r="E60" s="58" t="s">
        <v>187</v>
      </c>
      <c r="F60" s="58" t="s">
        <v>1</v>
      </c>
      <c r="G60" s="58"/>
      <c r="H60" s="58" t="s">
        <v>3</v>
      </c>
      <c r="I60" s="58"/>
      <c r="J60" s="58" t="s">
        <v>3</v>
      </c>
      <c r="K60" s="58"/>
      <c r="L60" s="58" t="s">
        <v>3</v>
      </c>
      <c r="M60" s="58"/>
      <c r="N60" s="58" t="s">
        <v>3</v>
      </c>
      <c r="O60" s="58"/>
      <c r="P60" s="58" t="s">
        <v>1</v>
      </c>
      <c r="Q60" s="58"/>
      <c r="R60" s="58" t="s">
        <v>3</v>
      </c>
      <c r="S60" s="58"/>
      <c r="T60" s="58" t="s">
        <v>3</v>
      </c>
      <c r="U60" s="58"/>
      <c r="V60" s="58" t="s">
        <v>3</v>
      </c>
      <c r="W60" s="58"/>
      <c r="X60" s="58" t="s">
        <v>4</v>
      </c>
      <c r="Y60" s="58"/>
      <c r="Z60" s="58" t="s">
        <v>3</v>
      </c>
      <c r="AA60" s="58"/>
      <c r="AB60" s="58" t="s">
        <v>3</v>
      </c>
      <c r="AC60" s="58" t="s">
        <v>3</v>
      </c>
      <c r="AD60" s="58"/>
      <c r="AE60" s="58" t="s">
        <v>1</v>
      </c>
      <c r="AF60" s="58"/>
      <c r="AG60" s="58" t="s">
        <v>3</v>
      </c>
      <c r="AH60" s="58"/>
      <c r="AI60" s="58" t="s">
        <v>356</v>
      </c>
    </row>
    <row r="61" spans="1:45" ht="33" customHeight="1" x14ac:dyDescent="0.2">
      <c r="A61" s="54" t="s">
        <v>489</v>
      </c>
      <c r="B61" s="55" t="s">
        <v>1418</v>
      </c>
      <c r="C61" s="58" t="s">
        <v>491</v>
      </c>
      <c r="D61" s="58" t="s">
        <v>187</v>
      </c>
      <c r="E61" s="58" t="s">
        <v>187</v>
      </c>
      <c r="F61" s="58" t="s">
        <v>3</v>
      </c>
      <c r="G61" s="58" t="s">
        <v>1429</v>
      </c>
      <c r="H61" s="58" t="s">
        <v>3</v>
      </c>
      <c r="I61" s="58" t="s">
        <v>1355</v>
      </c>
      <c r="J61" s="58" t="s">
        <v>3</v>
      </c>
      <c r="K61" s="58" t="s">
        <v>1356</v>
      </c>
      <c r="L61" s="58" t="s">
        <v>1</v>
      </c>
      <c r="M61" s="58" t="s">
        <v>1357</v>
      </c>
      <c r="N61" s="58" t="s">
        <v>3</v>
      </c>
      <c r="O61" s="58" t="s">
        <v>1358</v>
      </c>
      <c r="P61" s="58" t="s">
        <v>1</v>
      </c>
      <c r="Q61" s="58" t="s">
        <v>1359</v>
      </c>
      <c r="R61" s="58" t="s">
        <v>3</v>
      </c>
      <c r="S61" s="58" t="s">
        <v>1360</v>
      </c>
      <c r="T61" s="58" t="s">
        <v>3</v>
      </c>
      <c r="U61" s="58" t="s">
        <v>492</v>
      </c>
      <c r="V61" s="58" t="s">
        <v>3</v>
      </c>
      <c r="W61" s="58" t="s">
        <v>493</v>
      </c>
      <c r="X61" s="58" t="s">
        <v>3</v>
      </c>
      <c r="Y61" s="58" t="s">
        <v>1430</v>
      </c>
      <c r="Z61" s="58" t="s">
        <v>3</v>
      </c>
      <c r="AA61" s="58" t="s">
        <v>1431</v>
      </c>
      <c r="AB61" s="58" t="s">
        <v>3</v>
      </c>
      <c r="AC61" s="58" t="s">
        <v>3</v>
      </c>
      <c r="AD61" s="58" t="s">
        <v>1361</v>
      </c>
      <c r="AE61" s="58" t="s">
        <v>3</v>
      </c>
      <c r="AF61" s="58" t="s">
        <v>494</v>
      </c>
      <c r="AG61" s="58" t="s">
        <v>3</v>
      </c>
      <c r="AH61" s="58" t="s">
        <v>495</v>
      </c>
      <c r="AI61" s="58" t="s">
        <v>496</v>
      </c>
    </row>
    <row r="62" spans="1:45" s="17" customFormat="1" ht="33" customHeight="1" x14ac:dyDescent="0.2">
      <c r="A62" s="54" t="s">
        <v>800</v>
      </c>
      <c r="B62" s="55" t="s">
        <v>800</v>
      </c>
      <c r="C62" s="58" t="s">
        <v>801</v>
      </c>
      <c r="D62" s="58" t="s">
        <v>802</v>
      </c>
      <c r="E62" s="58" t="s">
        <v>187</v>
      </c>
      <c r="F62" s="58" t="s">
        <v>3</v>
      </c>
      <c r="G62" s="58" t="s">
        <v>803</v>
      </c>
      <c r="H62" s="58" t="s">
        <v>3</v>
      </c>
      <c r="I62" s="58"/>
      <c r="J62" s="58" t="s">
        <v>3</v>
      </c>
      <c r="K62" s="58"/>
      <c r="L62" s="58" t="s">
        <v>3</v>
      </c>
      <c r="M62" s="58"/>
      <c r="N62" s="58" t="s">
        <v>3</v>
      </c>
      <c r="O62" s="58"/>
      <c r="P62" s="58" t="s">
        <v>1</v>
      </c>
      <c r="Q62" s="58"/>
      <c r="R62" s="58" t="s">
        <v>3</v>
      </c>
      <c r="S62" s="58"/>
      <c r="T62" s="58" t="s">
        <v>3</v>
      </c>
      <c r="U62" s="58"/>
      <c r="V62" s="58" t="s">
        <v>3</v>
      </c>
      <c r="W62" s="58"/>
      <c r="X62" s="58" t="s">
        <v>3</v>
      </c>
      <c r="Y62" s="58"/>
      <c r="Z62" s="58" t="s">
        <v>3</v>
      </c>
      <c r="AA62" s="58"/>
      <c r="AB62" s="58" t="s">
        <v>3</v>
      </c>
      <c r="AC62" s="58" t="s">
        <v>3</v>
      </c>
      <c r="AD62" s="58"/>
      <c r="AE62" s="58" t="s">
        <v>3</v>
      </c>
      <c r="AF62" s="58"/>
      <c r="AG62" s="58" t="s">
        <v>3</v>
      </c>
      <c r="AH62" s="58"/>
      <c r="AI62" s="58" t="s">
        <v>804</v>
      </c>
      <c r="AJ62" s="37"/>
      <c r="AK62" s="37"/>
      <c r="AL62" s="37"/>
      <c r="AM62" s="37"/>
      <c r="AN62" s="37"/>
      <c r="AO62" s="37"/>
      <c r="AP62" s="37"/>
      <c r="AQ62" s="37"/>
      <c r="AR62" s="37"/>
      <c r="AS62" s="37"/>
    </row>
    <row r="63" spans="1:45" ht="33" customHeight="1" x14ac:dyDescent="0.2">
      <c r="A63" s="54" t="s">
        <v>468</v>
      </c>
      <c r="B63" s="55" t="s">
        <v>468</v>
      </c>
      <c r="C63" s="58" t="s">
        <v>469</v>
      </c>
      <c r="D63" s="58" t="s">
        <v>470</v>
      </c>
      <c r="E63" s="58" t="s">
        <v>187</v>
      </c>
      <c r="F63" s="58" t="s">
        <v>3</v>
      </c>
      <c r="G63" s="58" t="s">
        <v>471</v>
      </c>
      <c r="H63" s="58" t="s">
        <v>3</v>
      </c>
      <c r="I63" s="58" t="s">
        <v>472</v>
      </c>
      <c r="J63" s="58" t="s">
        <v>3</v>
      </c>
      <c r="K63" s="58" t="s">
        <v>473</v>
      </c>
      <c r="L63" s="58" t="s">
        <v>3</v>
      </c>
      <c r="M63" s="58" t="s">
        <v>474</v>
      </c>
      <c r="N63" s="58" t="s">
        <v>3</v>
      </c>
      <c r="O63" s="58" t="s">
        <v>475</v>
      </c>
      <c r="P63" s="58" t="s">
        <v>1</v>
      </c>
      <c r="Q63" s="58" t="s">
        <v>476</v>
      </c>
      <c r="R63" s="58" t="s">
        <v>3</v>
      </c>
      <c r="S63" s="58" t="s">
        <v>477</v>
      </c>
      <c r="T63" s="58" t="s">
        <v>3</v>
      </c>
      <c r="U63" s="58" t="s">
        <v>478</v>
      </c>
      <c r="V63" s="58" t="s">
        <v>3</v>
      </c>
      <c r="W63" s="58" t="s">
        <v>479</v>
      </c>
      <c r="X63" s="58" t="s">
        <v>3</v>
      </c>
      <c r="Y63" s="58" t="s">
        <v>480</v>
      </c>
      <c r="Z63" s="58"/>
      <c r="AA63" s="58" t="s">
        <v>480</v>
      </c>
      <c r="AB63" s="58" t="s">
        <v>3</v>
      </c>
      <c r="AC63" s="58" t="s">
        <v>3</v>
      </c>
      <c r="AD63" s="58" t="s">
        <v>481</v>
      </c>
      <c r="AE63" s="58" t="s">
        <v>3</v>
      </c>
      <c r="AF63" s="58" t="s">
        <v>482</v>
      </c>
      <c r="AG63" s="58" t="s">
        <v>3</v>
      </c>
      <c r="AH63" s="58" t="s">
        <v>483</v>
      </c>
      <c r="AI63" s="58" t="s">
        <v>484</v>
      </c>
    </row>
    <row r="64" spans="1:45" s="17" customFormat="1" ht="33" customHeight="1" x14ac:dyDescent="0.2">
      <c r="A64" s="54" t="s">
        <v>1020</v>
      </c>
      <c r="B64" s="55" t="s">
        <v>1020</v>
      </c>
      <c r="C64" s="58" t="s">
        <v>1021</v>
      </c>
      <c r="D64" s="58" t="s">
        <v>1022</v>
      </c>
      <c r="E64" s="58" t="s">
        <v>187</v>
      </c>
      <c r="F64" s="58" t="s">
        <v>3</v>
      </c>
      <c r="G64" s="58" t="s">
        <v>1023</v>
      </c>
      <c r="H64" s="58" t="s">
        <v>3</v>
      </c>
      <c r="I64" s="58"/>
      <c r="J64" s="58" t="s">
        <v>3</v>
      </c>
      <c r="K64" s="58"/>
      <c r="L64" s="58" t="s">
        <v>3</v>
      </c>
      <c r="M64" s="58"/>
      <c r="N64" s="58" t="s">
        <v>3</v>
      </c>
      <c r="O64" s="58"/>
      <c r="P64" s="58" t="s">
        <v>1</v>
      </c>
      <c r="Q64" s="58" t="s">
        <v>1024</v>
      </c>
      <c r="R64" s="58" t="s">
        <v>3</v>
      </c>
      <c r="S64" s="58"/>
      <c r="T64" s="58" t="s">
        <v>3</v>
      </c>
      <c r="U64" s="58" t="s">
        <v>1025</v>
      </c>
      <c r="V64" s="58" t="s">
        <v>3</v>
      </c>
      <c r="W64" s="58"/>
      <c r="X64" s="58" t="s">
        <v>3</v>
      </c>
      <c r="Y64" s="58" t="s">
        <v>1026</v>
      </c>
      <c r="Z64" s="58" t="s">
        <v>3</v>
      </c>
      <c r="AA64" s="58"/>
      <c r="AB64" s="58" t="s">
        <v>3</v>
      </c>
      <c r="AC64" s="58" t="s">
        <v>3</v>
      </c>
      <c r="AD64" s="58" t="s">
        <v>1027</v>
      </c>
      <c r="AE64" s="58" t="s">
        <v>1</v>
      </c>
      <c r="AF64" s="58" t="s">
        <v>1028</v>
      </c>
      <c r="AG64" s="58" t="s">
        <v>3</v>
      </c>
      <c r="AH64" s="58"/>
      <c r="AI64" s="58" t="s">
        <v>1029</v>
      </c>
      <c r="AJ64" s="37"/>
      <c r="AK64" s="37"/>
      <c r="AL64" s="37"/>
      <c r="AM64" s="37"/>
      <c r="AN64" s="37"/>
      <c r="AO64" s="37"/>
      <c r="AP64" s="37"/>
      <c r="AQ64" s="37"/>
      <c r="AR64" s="37"/>
      <c r="AS64" s="37"/>
    </row>
    <row r="65" spans="1:45" s="17" customFormat="1" ht="33" customHeight="1" x14ac:dyDescent="0.2">
      <c r="A65" s="54" t="s">
        <v>1157</v>
      </c>
      <c r="B65" s="55" t="s">
        <v>1158</v>
      </c>
      <c r="C65" s="58" t="s">
        <v>1159</v>
      </c>
      <c r="D65" s="58" t="s">
        <v>187</v>
      </c>
      <c r="E65" s="58" t="s">
        <v>187</v>
      </c>
      <c r="F65" s="58" t="s">
        <v>3</v>
      </c>
      <c r="G65" s="58"/>
      <c r="H65" s="58" t="s">
        <v>3</v>
      </c>
      <c r="I65" s="58"/>
      <c r="J65" s="58" t="s">
        <v>3</v>
      </c>
      <c r="K65" s="58"/>
      <c r="L65" s="58" t="s">
        <v>3</v>
      </c>
      <c r="M65" s="58"/>
      <c r="N65" s="58" t="s">
        <v>3</v>
      </c>
      <c r="O65" s="58"/>
      <c r="P65" s="58" t="s">
        <v>1</v>
      </c>
      <c r="Q65" s="58"/>
      <c r="R65" s="58" t="s">
        <v>3</v>
      </c>
      <c r="S65" s="58"/>
      <c r="T65" s="58" t="s">
        <v>3</v>
      </c>
      <c r="U65" s="58"/>
      <c r="V65" s="58" t="s">
        <v>3</v>
      </c>
      <c r="W65" s="58"/>
      <c r="X65" s="58" t="s">
        <v>3</v>
      </c>
      <c r="Y65" s="58"/>
      <c r="Z65" s="58" t="s">
        <v>3</v>
      </c>
      <c r="AA65" s="58"/>
      <c r="AB65" s="58" t="s">
        <v>3</v>
      </c>
      <c r="AC65" s="58" t="s">
        <v>3</v>
      </c>
      <c r="AD65" s="58"/>
      <c r="AE65" s="58" t="s">
        <v>3</v>
      </c>
      <c r="AF65" s="58"/>
      <c r="AG65" s="58" t="s">
        <v>3</v>
      </c>
      <c r="AH65" s="58"/>
      <c r="AI65" s="58"/>
      <c r="AJ65" s="37"/>
      <c r="AK65" s="37"/>
      <c r="AL65" s="37"/>
      <c r="AM65" s="37"/>
      <c r="AN65" s="37"/>
      <c r="AO65" s="37"/>
      <c r="AP65" s="37"/>
      <c r="AQ65" s="37"/>
      <c r="AR65" s="37"/>
      <c r="AS65" s="37"/>
    </row>
    <row r="66" spans="1:45" ht="33" customHeight="1" x14ac:dyDescent="0.2">
      <c r="A66" s="54" t="s">
        <v>685</v>
      </c>
      <c r="B66" s="55" t="s">
        <v>685</v>
      </c>
      <c r="C66" s="58" t="s">
        <v>686</v>
      </c>
      <c r="D66" s="58" t="s">
        <v>687</v>
      </c>
      <c r="E66" s="58" t="s">
        <v>187</v>
      </c>
      <c r="F66" s="58" t="s">
        <v>3</v>
      </c>
      <c r="G66" s="58"/>
      <c r="H66" s="58" t="s">
        <v>3</v>
      </c>
      <c r="I66" s="58"/>
      <c r="J66" s="58" t="s">
        <v>3</v>
      </c>
      <c r="K66" s="58"/>
      <c r="L66" s="58" t="s">
        <v>1</v>
      </c>
      <c r="M66" s="58"/>
      <c r="N66" s="58" t="s">
        <v>3</v>
      </c>
      <c r="O66" s="58"/>
      <c r="P66" s="58" t="s">
        <v>1</v>
      </c>
      <c r="Q66" s="58"/>
      <c r="R66" s="58" t="s">
        <v>3</v>
      </c>
      <c r="S66" s="58"/>
      <c r="T66" s="58" t="s">
        <v>3</v>
      </c>
      <c r="U66" s="58"/>
      <c r="V66" s="58" t="s">
        <v>3</v>
      </c>
      <c r="W66" s="58"/>
      <c r="X66" s="58" t="s">
        <v>3</v>
      </c>
      <c r="Y66" s="58"/>
      <c r="Z66" s="58" t="s">
        <v>3</v>
      </c>
      <c r="AA66" s="58"/>
      <c r="AB66" s="58" t="s">
        <v>3</v>
      </c>
      <c r="AC66" s="58" t="s">
        <v>3</v>
      </c>
      <c r="AD66" s="58"/>
      <c r="AE66" s="58" t="s">
        <v>3</v>
      </c>
      <c r="AF66" s="58"/>
      <c r="AG66" s="58" t="s">
        <v>3</v>
      </c>
      <c r="AH66" s="58"/>
      <c r="AI66" s="58" t="s">
        <v>688</v>
      </c>
    </row>
    <row r="67" spans="1:45" ht="33" customHeight="1" x14ac:dyDescent="0.2">
      <c r="A67" s="54" t="s">
        <v>951</v>
      </c>
      <c r="B67" s="55" t="s">
        <v>952</v>
      </c>
      <c r="C67" s="58" t="s">
        <v>953</v>
      </c>
      <c r="D67" s="58" t="s">
        <v>954</v>
      </c>
      <c r="E67" s="58" t="s">
        <v>870</v>
      </c>
      <c r="F67" s="58" t="s">
        <v>3</v>
      </c>
      <c r="G67" s="58" t="s">
        <v>955</v>
      </c>
      <c r="H67" s="58" t="s">
        <v>1</v>
      </c>
      <c r="I67" s="58" t="s">
        <v>956</v>
      </c>
      <c r="J67" s="58" t="s">
        <v>1</v>
      </c>
      <c r="K67" s="58" t="s">
        <v>957</v>
      </c>
      <c r="L67" s="58" t="s">
        <v>1</v>
      </c>
      <c r="M67" s="58" t="s">
        <v>958</v>
      </c>
      <c r="N67" s="58" t="s">
        <v>1</v>
      </c>
      <c r="O67" s="58" t="s">
        <v>959</v>
      </c>
      <c r="P67" s="58" t="s">
        <v>1</v>
      </c>
      <c r="Q67" s="58" t="s">
        <v>960</v>
      </c>
      <c r="R67" s="58" t="s">
        <v>3</v>
      </c>
      <c r="S67" s="58" t="s">
        <v>961</v>
      </c>
      <c r="T67" s="58" t="s">
        <v>3</v>
      </c>
      <c r="U67" s="58" t="s">
        <v>962</v>
      </c>
      <c r="V67" s="58" t="s">
        <v>3</v>
      </c>
      <c r="W67" s="58" t="s">
        <v>963</v>
      </c>
      <c r="X67" s="58" t="s">
        <v>3</v>
      </c>
      <c r="Y67" s="58"/>
      <c r="Z67" s="58" t="s">
        <v>3</v>
      </c>
      <c r="AA67" s="58"/>
      <c r="AB67" s="58" t="s">
        <v>3</v>
      </c>
      <c r="AC67" s="58" t="s">
        <v>1</v>
      </c>
      <c r="AD67" s="58" t="s">
        <v>964</v>
      </c>
      <c r="AE67" s="58" t="s">
        <v>3</v>
      </c>
      <c r="AF67" s="58" t="s">
        <v>965</v>
      </c>
      <c r="AG67" s="58" t="s">
        <v>3</v>
      </c>
      <c r="AH67" s="58" t="s">
        <v>966</v>
      </c>
      <c r="AI67" s="58" t="s">
        <v>967</v>
      </c>
    </row>
    <row r="68" spans="1:45" ht="33" customHeight="1" x14ac:dyDescent="0.2">
      <c r="A68" s="54" t="s">
        <v>1340</v>
      </c>
      <c r="B68" s="55" t="s">
        <v>1341</v>
      </c>
      <c r="C68" s="58" t="s">
        <v>1342</v>
      </c>
      <c r="D68" s="58" t="s">
        <v>187</v>
      </c>
      <c r="E68" s="58" t="s">
        <v>187</v>
      </c>
      <c r="F68" s="58" t="s">
        <v>3</v>
      </c>
      <c r="G68" s="58"/>
      <c r="H68" s="58" t="s">
        <v>3</v>
      </c>
      <c r="I68" s="58"/>
      <c r="J68" s="58" t="s">
        <v>3</v>
      </c>
      <c r="K68" s="58"/>
      <c r="L68" s="58" t="s">
        <v>3</v>
      </c>
      <c r="M68" s="58"/>
      <c r="N68" s="58" t="s">
        <v>3</v>
      </c>
      <c r="O68" s="58"/>
      <c r="P68" s="58" t="s">
        <v>1</v>
      </c>
      <c r="Q68" s="58"/>
      <c r="R68" s="58" t="s">
        <v>3</v>
      </c>
      <c r="S68" s="58"/>
      <c r="T68" s="58" t="s">
        <v>3</v>
      </c>
      <c r="U68" s="58"/>
      <c r="V68" s="58" t="s">
        <v>3</v>
      </c>
      <c r="W68" s="58"/>
      <c r="X68" s="58" t="s">
        <v>3</v>
      </c>
      <c r="Y68" s="58"/>
      <c r="Z68" s="58" t="s">
        <v>3</v>
      </c>
      <c r="AA68" s="58"/>
      <c r="AB68" s="58" t="s">
        <v>3</v>
      </c>
      <c r="AC68" s="58" t="s">
        <v>3</v>
      </c>
      <c r="AD68" s="58"/>
      <c r="AE68" s="58" t="s">
        <v>3</v>
      </c>
      <c r="AF68" s="58"/>
      <c r="AG68" s="58" t="s">
        <v>3</v>
      </c>
      <c r="AH68" s="58"/>
      <c r="AI68" s="58" t="s">
        <v>1340</v>
      </c>
    </row>
    <row r="69" spans="1:45" ht="33" customHeight="1" x14ac:dyDescent="0.2">
      <c r="A69" s="54" t="s">
        <v>61</v>
      </c>
      <c r="B69" s="55" t="s">
        <v>62</v>
      </c>
      <c r="C69" s="58" t="s">
        <v>63</v>
      </c>
      <c r="D69" s="58" t="s">
        <v>64</v>
      </c>
      <c r="E69" s="58" t="s">
        <v>187</v>
      </c>
      <c r="F69" s="58" t="s">
        <v>1</v>
      </c>
      <c r="G69" s="58" t="s">
        <v>65</v>
      </c>
      <c r="H69" s="58" t="s">
        <v>3</v>
      </c>
      <c r="I69" s="58" t="s">
        <v>66</v>
      </c>
      <c r="J69" s="58" t="s">
        <v>3</v>
      </c>
      <c r="K69" s="58" t="s">
        <v>67</v>
      </c>
      <c r="L69" s="58" t="s">
        <v>1</v>
      </c>
      <c r="M69" s="58" t="s">
        <v>68</v>
      </c>
      <c r="N69" s="58" t="s">
        <v>1</v>
      </c>
      <c r="O69" s="58"/>
      <c r="P69" s="58" t="s">
        <v>1</v>
      </c>
      <c r="Q69" s="58"/>
      <c r="R69" s="58" t="s">
        <v>3</v>
      </c>
      <c r="S69" s="58" t="s">
        <v>69</v>
      </c>
      <c r="T69" s="58" t="s">
        <v>3</v>
      </c>
      <c r="U69" s="58" t="s">
        <v>70</v>
      </c>
      <c r="V69" s="58" t="s">
        <v>1</v>
      </c>
      <c r="W69" s="58" t="s">
        <v>71</v>
      </c>
      <c r="X69" s="58" t="s">
        <v>1</v>
      </c>
      <c r="Y69" s="58"/>
      <c r="Z69" s="58" t="s">
        <v>3</v>
      </c>
      <c r="AA69" s="58" t="s">
        <v>72</v>
      </c>
      <c r="AB69" s="58" t="s">
        <v>3</v>
      </c>
      <c r="AC69" s="58" t="s">
        <v>3</v>
      </c>
      <c r="AD69" s="58" t="s">
        <v>73</v>
      </c>
      <c r="AE69" s="58" t="s">
        <v>3</v>
      </c>
      <c r="AF69" s="58" t="s">
        <v>74</v>
      </c>
      <c r="AG69" s="58" t="s">
        <v>3</v>
      </c>
      <c r="AH69" s="58" t="s">
        <v>75</v>
      </c>
      <c r="AI69" s="58" t="s">
        <v>76</v>
      </c>
    </row>
    <row r="70" spans="1:45" ht="33" customHeight="1" x14ac:dyDescent="0.2">
      <c r="A70" s="54" t="s">
        <v>364</v>
      </c>
      <c r="B70" s="55" t="s">
        <v>365</v>
      </c>
      <c r="C70" s="58" t="s">
        <v>366</v>
      </c>
      <c r="D70" s="58" t="s">
        <v>367</v>
      </c>
      <c r="E70" s="58" t="s">
        <v>187</v>
      </c>
      <c r="F70" s="58" t="s">
        <v>3</v>
      </c>
      <c r="G70" s="58" t="s">
        <v>368</v>
      </c>
      <c r="H70" s="58" t="s">
        <v>3</v>
      </c>
      <c r="I70" s="58" t="s">
        <v>369</v>
      </c>
      <c r="J70" s="58" t="s">
        <v>3</v>
      </c>
      <c r="K70" s="58" t="s">
        <v>370</v>
      </c>
      <c r="L70" s="58" t="s">
        <v>3</v>
      </c>
      <c r="M70" s="58"/>
      <c r="N70" s="58" t="s">
        <v>1</v>
      </c>
      <c r="O70" s="58"/>
      <c r="P70" s="58" t="s">
        <v>1</v>
      </c>
      <c r="Q70" s="58"/>
      <c r="R70" s="58" t="s">
        <v>3</v>
      </c>
      <c r="S70" s="58" t="s">
        <v>371</v>
      </c>
      <c r="T70" s="58" t="s">
        <v>3</v>
      </c>
      <c r="U70" s="58" t="s">
        <v>372</v>
      </c>
      <c r="V70" s="58" t="s">
        <v>3</v>
      </c>
      <c r="W70" s="58"/>
      <c r="X70" s="58" t="s">
        <v>3</v>
      </c>
      <c r="Y70" s="58" t="s">
        <v>373</v>
      </c>
      <c r="Z70" s="58" t="s">
        <v>3</v>
      </c>
      <c r="AA70" s="58" t="s">
        <v>373</v>
      </c>
      <c r="AB70" s="58" t="s">
        <v>3</v>
      </c>
      <c r="AC70" s="58" t="s">
        <v>3</v>
      </c>
      <c r="AD70" s="58"/>
      <c r="AE70" s="58" t="s">
        <v>3</v>
      </c>
      <c r="AF70" s="58" t="s">
        <v>374</v>
      </c>
      <c r="AG70" s="58" t="s">
        <v>3</v>
      </c>
      <c r="AH70" s="58"/>
      <c r="AI70" s="58" t="s">
        <v>375</v>
      </c>
    </row>
    <row r="71" spans="1:45" s="17" customFormat="1" ht="33" customHeight="1" x14ac:dyDescent="0.2">
      <c r="A71" s="54" t="s">
        <v>1135</v>
      </c>
      <c r="B71" s="55" t="s">
        <v>1136</v>
      </c>
      <c r="C71" s="58" t="s">
        <v>1137</v>
      </c>
      <c r="D71" s="58" t="s">
        <v>187</v>
      </c>
      <c r="E71" s="58" t="s">
        <v>187</v>
      </c>
      <c r="F71" s="58" t="s">
        <v>3</v>
      </c>
      <c r="G71" s="58" t="s">
        <v>1202</v>
      </c>
      <c r="H71" s="58" t="s">
        <v>3</v>
      </c>
      <c r="I71" s="58" t="s">
        <v>1203</v>
      </c>
      <c r="J71" s="58" t="s">
        <v>3</v>
      </c>
      <c r="K71" s="58" t="s">
        <v>1204</v>
      </c>
      <c r="L71" s="58" t="s">
        <v>3</v>
      </c>
      <c r="M71" s="58" t="s">
        <v>1205</v>
      </c>
      <c r="N71" s="58" t="s">
        <v>1</v>
      </c>
      <c r="O71" s="58" t="s">
        <v>1206</v>
      </c>
      <c r="P71" s="58" t="s">
        <v>1</v>
      </c>
      <c r="Q71" s="58" t="s">
        <v>1207</v>
      </c>
      <c r="R71" s="58" t="s">
        <v>3</v>
      </c>
      <c r="S71" s="58" t="s">
        <v>1208</v>
      </c>
      <c r="T71" s="58" t="s">
        <v>3</v>
      </c>
      <c r="U71" s="58" t="s">
        <v>1209</v>
      </c>
      <c r="V71" s="58" t="s">
        <v>3</v>
      </c>
      <c r="W71" s="58" t="s">
        <v>1210</v>
      </c>
      <c r="X71" s="58" t="s">
        <v>3</v>
      </c>
      <c r="Y71" s="58" t="s">
        <v>1211</v>
      </c>
      <c r="Z71" s="58" t="s">
        <v>3</v>
      </c>
      <c r="AA71" s="58" t="s">
        <v>1211</v>
      </c>
      <c r="AB71" s="58" t="s">
        <v>3</v>
      </c>
      <c r="AC71" s="58" t="s">
        <v>3</v>
      </c>
      <c r="AD71" s="58" t="s">
        <v>1212</v>
      </c>
      <c r="AE71" s="58" t="s">
        <v>3</v>
      </c>
      <c r="AF71" s="58" t="s">
        <v>1213</v>
      </c>
      <c r="AG71" s="58" t="s">
        <v>3</v>
      </c>
      <c r="AH71" s="58" t="s">
        <v>1214</v>
      </c>
      <c r="AI71" s="58" t="s">
        <v>1215</v>
      </c>
      <c r="AJ71" s="37"/>
      <c r="AK71" s="37"/>
      <c r="AL71" s="37"/>
      <c r="AM71" s="37"/>
      <c r="AN71" s="37"/>
      <c r="AO71" s="37"/>
      <c r="AP71" s="37"/>
      <c r="AQ71" s="37"/>
      <c r="AR71" s="37"/>
      <c r="AS71" s="37"/>
    </row>
    <row r="72" spans="1:45" ht="33" customHeight="1" x14ac:dyDescent="0.2">
      <c r="A72" s="54" t="s">
        <v>833</v>
      </c>
      <c r="B72" s="55" t="s">
        <v>834</v>
      </c>
      <c r="C72" s="58" t="s">
        <v>835</v>
      </c>
      <c r="D72" s="58" t="s">
        <v>836</v>
      </c>
      <c r="E72" s="58" t="s">
        <v>187</v>
      </c>
      <c r="F72" s="58" t="s">
        <v>3</v>
      </c>
      <c r="G72" s="58" t="s">
        <v>837</v>
      </c>
      <c r="H72" s="58" t="s">
        <v>3</v>
      </c>
      <c r="I72" s="58"/>
      <c r="J72" s="58" t="s">
        <v>3</v>
      </c>
      <c r="K72" s="58"/>
      <c r="L72" s="58" t="s">
        <v>1</v>
      </c>
      <c r="M72" s="58"/>
      <c r="N72" s="58" t="s">
        <v>3</v>
      </c>
      <c r="O72" s="58"/>
      <c r="P72" s="58" t="s">
        <v>1</v>
      </c>
      <c r="Q72" s="58"/>
      <c r="R72" s="58" t="s">
        <v>3</v>
      </c>
      <c r="S72" s="58"/>
      <c r="T72" s="58" t="s">
        <v>3</v>
      </c>
      <c r="U72" s="58"/>
      <c r="V72" s="58" t="s">
        <v>3</v>
      </c>
      <c r="W72" s="58" t="s">
        <v>838</v>
      </c>
      <c r="X72" s="58" t="s">
        <v>3</v>
      </c>
      <c r="Y72" s="58" t="s">
        <v>839</v>
      </c>
      <c r="Z72" s="58" t="s">
        <v>3</v>
      </c>
      <c r="AA72" s="58" t="s">
        <v>840</v>
      </c>
      <c r="AB72" s="58" t="s">
        <v>1</v>
      </c>
      <c r="AC72" s="58"/>
      <c r="AD72" s="58"/>
      <c r="AE72" s="58" t="s">
        <v>1</v>
      </c>
      <c r="AF72" s="58"/>
      <c r="AG72" s="58" t="s">
        <v>1</v>
      </c>
      <c r="AH72" s="58"/>
      <c r="AI72" s="58" t="s">
        <v>832</v>
      </c>
    </row>
    <row r="73" spans="1:45" ht="33" customHeight="1" x14ac:dyDescent="0.2">
      <c r="A73" s="54" t="s">
        <v>984</v>
      </c>
      <c r="B73" s="55" t="s">
        <v>984</v>
      </c>
      <c r="C73" s="58" t="s">
        <v>881</v>
      </c>
      <c r="D73" s="58" t="s">
        <v>881</v>
      </c>
      <c r="E73" s="58" t="s">
        <v>187</v>
      </c>
      <c r="F73" s="58" t="s">
        <v>3</v>
      </c>
      <c r="G73" s="58"/>
      <c r="H73" s="58" t="s">
        <v>3</v>
      </c>
      <c r="I73" s="58"/>
      <c r="J73" s="58" t="s">
        <v>3</v>
      </c>
      <c r="K73" s="58"/>
      <c r="L73" s="58" t="s">
        <v>3</v>
      </c>
      <c r="M73" s="58" t="s">
        <v>985</v>
      </c>
      <c r="N73" s="58" t="s">
        <v>3</v>
      </c>
      <c r="O73" s="58"/>
      <c r="P73" s="58" t="s">
        <v>1</v>
      </c>
      <c r="Q73" s="58" t="s">
        <v>986</v>
      </c>
      <c r="R73" s="58" t="s">
        <v>3</v>
      </c>
      <c r="S73" s="58"/>
      <c r="T73" s="58" t="s">
        <v>3</v>
      </c>
      <c r="U73" s="58"/>
      <c r="V73" s="58" t="s">
        <v>3</v>
      </c>
      <c r="W73" s="58"/>
      <c r="X73" s="58" t="s">
        <v>3</v>
      </c>
      <c r="Y73" s="58"/>
      <c r="Z73" s="58" t="s">
        <v>3</v>
      </c>
      <c r="AA73" s="58"/>
      <c r="AB73" s="58" t="s">
        <v>3</v>
      </c>
      <c r="AC73" s="58" t="s">
        <v>3</v>
      </c>
      <c r="AD73" s="58" t="s">
        <v>987</v>
      </c>
      <c r="AE73" s="58" t="s">
        <v>1</v>
      </c>
      <c r="AF73" s="58" t="s">
        <v>988</v>
      </c>
      <c r="AG73" s="58" t="s">
        <v>3</v>
      </c>
      <c r="AH73" s="58"/>
      <c r="AI73" s="58" t="s">
        <v>989</v>
      </c>
    </row>
    <row r="74" spans="1:45" ht="33" customHeight="1" x14ac:dyDescent="0.2">
      <c r="A74" s="54" t="s">
        <v>778</v>
      </c>
      <c r="B74" s="55" t="s">
        <v>779</v>
      </c>
      <c r="C74" s="58" t="s">
        <v>780</v>
      </c>
      <c r="D74" s="58" t="s">
        <v>781</v>
      </c>
      <c r="E74" s="58" t="s">
        <v>187</v>
      </c>
      <c r="F74" s="58" t="s">
        <v>1</v>
      </c>
      <c r="G74" s="58"/>
      <c r="H74" s="58" t="s">
        <v>3</v>
      </c>
      <c r="I74" s="58" t="s">
        <v>782</v>
      </c>
      <c r="J74" s="58" t="s">
        <v>3</v>
      </c>
      <c r="K74" s="58" t="s">
        <v>783</v>
      </c>
      <c r="L74" s="58" t="s">
        <v>3</v>
      </c>
      <c r="M74" s="58" t="s">
        <v>784</v>
      </c>
      <c r="N74" s="58" t="s">
        <v>3</v>
      </c>
      <c r="O74" s="58" t="s">
        <v>785</v>
      </c>
      <c r="P74" s="58" t="s">
        <v>1</v>
      </c>
      <c r="Q74" s="58"/>
      <c r="R74" s="58" t="s">
        <v>3</v>
      </c>
      <c r="S74" s="58" t="s">
        <v>786</v>
      </c>
      <c r="T74" s="58" t="s">
        <v>3</v>
      </c>
      <c r="U74" s="58" t="s">
        <v>787</v>
      </c>
      <c r="V74" s="58" t="s">
        <v>1</v>
      </c>
      <c r="W74" s="58"/>
      <c r="X74" s="58" t="s">
        <v>4</v>
      </c>
      <c r="Y74" s="58"/>
      <c r="Z74" s="58" t="s">
        <v>3</v>
      </c>
      <c r="AA74" s="58" t="s">
        <v>788</v>
      </c>
      <c r="AB74" s="58" t="s">
        <v>3</v>
      </c>
      <c r="AC74" s="58" t="s">
        <v>3</v>
      </c>
      <c r="AD74" s="58" t="s">
        <v>789</v>
      </c>
      <c r="AE74" s="58" t="s">
        <v>3</v>
      </c>
      <c r="AF74" s="58" t="s">
        <v>790</v>
      </c>
      <c r="AG74" s="58" t="s">
        <v>3</v>
      </c>
      <c r="AH74" s="58" t="s">
        <v>791</v>
      </c>
      <c r="AI74" s="58" t="s">
        <v>792</v>
      </c>
    </row>
    <row r="75" spans="1:45" ht="33" customHeight="1" x14ac:dyDescent="0.2">
      <c r="A75" s="54" t="s">
        <v>43</v>
      </c>
      <c r="B75" s="55" t="s">
        <v>44</v>
      </c>
      <c r="C75" s="58" t="s">
        <v>45</v>
      </c>
      <c r="D75" s="58" t="s">
        <v>46</v>
      </c>
      <c r="E75" s="58" t="s">
        <v>187</v>
      </c>
      <c r="F75" s="58" t="s">
        <v>3</v>
      </c>
      <c r="G75" s="58" t="s">
        <v>47</v>
      </c>
      <c r="H75" s="58" t="s">
        <v>3</v>
      </c>
      <c r="I75" s="58" t="s">
        <v>48</v>
      </c>
      <c r="J75" s="58" t="s">
        <v>3</v>
      </c>
      <c r="K75" s="58" t="s">
        <v>49</v>
      </c>
      <c r="L75" s="58" t="s">
        <v>3</v>
      </c>
      <c r="M75" s="58" t="s">
        <v>50</v>
      </c>
      <c r="N75" s="58" t="s">
        <v>3</v>
      </c>
      <c r="O75" s="58" t="s">
        <v>51</v>
      </c>
      <c r="P75" s="58"/>
      <c r="Q75" s="58"/>
      <c r="R75" s="58" t="s">
        <v>3</v>
      </c>
      <c r="S75" s="58" t="s">
        <v>52</v>
      </c>
      <c r="T75" s="58" t="s">
        <v>3</v>
      </c>
      <c r="U75" s="58" t="s">
        <v>53</v>
      </c>
      <c r="V75" s="58" t="s">
        <v>3</v>
      </c>
      <c r="W75" s="58" t="s">
        <v>54</v>
      </c>
      <c r="X75" s="58" t="s">
        <v>3</v>
      </c>
      <c r="Y75" s="58" t="s">
        <v>55</v>
      </c>
      <c r="Z75" s="58" t="s">
        <v>3</v>
      </c>
      <c r="AA75" s="58" t="s">
        <v>56</v>
      </c>
      <c r="AB75" s="58" t="s">
        <v>3</v>
      </c>
      <c r="AC75" s="58" t="s">
        <v>3</v>
      </c>
      <c r="AD75" s="58" t="s">
        <v>57</v>
      </c>
      <c r="AE75" s="58" t="s">
        <v>3</v>
      </c>
      <c r="AF75" s="58" t="s">
        <v>58</v>
      </c>
      <c r="AG75" s="58" t="s">
        <v>3</v>
      </c>
      <c r="AH75" s="58" t="s">
        <v>59</v>
      </c>
      <c r="AI75" s="58" t="s">
        <v>60</v>
      </c>
    </row>
    <row r="76" spans="1:45" ht="33" customHeight="1" x14ac:dyDescent="0.2">
      <c r="A76" s="54" t="s">
        <v>1496</v>
      </c>
      <c r="B76" s="55" t="s">
        <v>1497</v>
      </c>
      <c r="C76" s="58" t="s">
        <v>1498</v>
      </c>
      <c r="D76" s="58" t="s">
        <v>1499</v>
      </c>
      <c r="E76" s="58" t="s">
        <v>1499</v>
      </c>
      <c r="F76" s="58" t="s">
        <v>3</v>
      </c>
      <c r="G76" s="58"/>
      <c r="H76" s="58" t="s">
        <v>3</v>
      </c>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t="s">
        <v>1594</v>
      </c>
    </row>
    <row r="77" spans="1:45" ht="33" customHeight="1" x14ac:dyDescent="0.2">
      <c r="A77" s="54" t="s">
        <v>395</v>
      </c>
      <c r="B77" s="55" t="s">
        <v>395</v>
      </c>
      <c r="C77" s="58" t="s">
        <v>396</v>
      </c>
      <c r="D77" s="58" t="s">
        <v>279</v>
      </c>
      <c r="E77" s="58" t="s">
        <v>187</v>
      </c>
      <c r="F77" s="58" t="s">
        <v>3</v>
      </c>
      <c r="G77" s="58" t="s">
        <v>397</v>
      </c>
      <c r="H77" s="58" t="s">
        <v>3</v>
      </c>
      <c r="I77" s="58" t="s">
        <v>398</v>
      </c>
      <c r="J77" s="58" t="s">
        <v>3</v>
      </c>
      <c r="K77" s="58" t="s">
        <v>399</v>
      </c>
      <c r="L77" s="58" t="s">
        <v>3</v>
      </c>
      <c r="M77" s="58" t="s">
        <v>400</v>
      </c>
      <c r="N77" s="58" t="s">
        <v>3</v>
      </c>
      <c r="O77" s="58" t="s">
        <v>401</v>
      </c>
      <c r="P77" s="58" t="s">
        <v>1</v>
      </c>
      <c r="Q77" s="58" t="s">
        <v>402</v>
      </c>
      <c r="R77" s="58" t="s">
        <v>3</v>
      </c>
      <c r="S77" s="58" t="s">
        <v>403</v>
      </c>
      <c r="T77" s="58" t="s">
        <v>3</v>
      </c>
      <c r="U77" s="58" t="s">
        <v>404</v>
      </c>
      <c r="V77" s="58" t="s">
        <v>3</v>
      </c>
      <c r="W77" s="58" t="s">
        <v>405</v>
      </c>
      <c r="X77" s="58" t="s">
        <v>3</v>
      </c>
      <c r="Y77" s="58" t="s">
        <v>406</v>
      </c>
      <c r="Z77" s="58" t="s">
        <v>3</v>
      </c>
      <c r="AA77" s="58" t="s">
        <v>407</v>
      </c>
      <c r="AB77" s="58" t="s">
        <v>1</v>
      </c>
      <c r="AC77" s="58" t="s">
        <v>3</v>
      </c>
      <c r="AD77" s="58" t="s">
        <v>408</v>
      </c>
      <c r="AE77" s="58" t="s">
        <v>3</v>
      </c>
      <c r="AF77" s="58" t="s">
        <v>409</v>
      </c>
      <c r="AG77" s="58" t="s">
        <v>3</v>
      </c>
      <c r="AH77" s="58" t="s">
        <v>410</v>
      </c>
      <c r="AI77" s="58" t="s">
        <v>411</v>
      </c>
    </row>
    <row r="78" spans="1:45" ht="33" customHeight="1" x14ac:dyDescent="0.2">
      <c r="A78" s="54" t="s">
        <v>1307</v>
      </c>
      <c r="B78" s="55" t="s">
        <v>919</v>
      </c>
      <c r="C78" s="58" t="s">
        <v>1308</v>
      </c>
      <c r="D78" s="58" t="s">
        <v>187</v>
      </c>
      <c r="E78" s="58" t="s">
        <v>187</v>
      </c>
      <c r="F78" s="58" t="s">
        <v>3</v>
      </c>
      <c r="G78" s="58"/>
      <c r="H78" s="58" t="s">
        <v>3</v>
      </c>
      <c r="I78" s="58"/>
      <c r="J78" s="58" t="s">
        <v>3</v>
      </c>
      <c r="K78" s="58"/>
      <c r="L78" s="58" t="s">
        <v>3</v>
      </c>
      <c r="M78" s="58"/>
      <c r="N78" s="58" t="s">
        <v>1</v>
      </c>
      <c r="O78" s="58"/>
      <c r="P78" s="58" t="s">
        <v>1</v>
      </c>
      <c r="Q78" s="58"/>
      <c r="R78" s="58" t="s">
        <v>3</v>
      </c>
      <c r="S78" s="58"/>
      <c r="T78" s="58" t="s">
        <v>3</v>
      </c>
      <c r="U78" s="58"/>
      <c r="V78" s="58" t="s">
        <v>3</v>
      </c>
      <c r="W78" s="58"/>
      <c r="X78" s="58" t="s">
        <v>3</v>
      </c>
      <c r="Y78" s="58"/>
      <c r="Z78" s="58" t="s">
        <v>3</v>
      </c>
      <c r="AA78" s="58"/>
      <c r="AB78" s="58" t="s">
        <v>3</v>
      </c>
      <c r="AC78" s="58" t="s">
        <v>3</v>
      </c>
      <c r="AD78" s="58"/>
      <c r="AE78" s="58" t="s">
        <v>3</v>
      </c>
      <c r="AF78" s="58"/>
      <c r="AG78" s="58" t="s">
        <v>3</v>
      </c>
      <c r="AH78" s="58"/>
      <c r="AI78" s="58" t="s">
        <v>1348</v>
      </c>
    </row>
    <row r="79" spans="1:45" ht="33" customHeight="1" x14ac:dyDescent="0.2">
      <c r="A79" s="54" t="s">
        <v>223</v>
      </c>
      <c r="B79" s="55" t="s">
        <v>224</v>
      </c>
      <c r="C79" s="58" t="s">
        <v>225</v>
      </c>
      <c r="D79" s="58" t="s">
        <v>2</v>
      </c>
      <c r="E79" s="58" t="s">
        <v>187</v>
      </c>
      <c r="F79" s="58" t="s">
        <v>1</v>
      </c>
      <c r="G79" s="58" t="s">
        <v>226</v>
      </c>
      <c r="H79" s="58" t="s">
        <v>3</v>
      </c>
      <c r="I79" s="58" t="s">
        <v>227</v>
      </c>
      <c r="J79" s="58" t="s">
        <v>3</v>
      </c>
      <c r="K79" s="58" t="s">
        <v>228</v>
      </c>
      <c r="L79" s="58" t="s">
        <v>1</v>
      </c>
      <c r="M79" s="58"/>
      <c r="N79" s="58" t="s">
        <v>1</v>
      </c>
      <c r="O79" s="58"/>
      <c r="P79" s="58" t="s">
        <v>1</v>
      </c>
      <c r="Q79" s="58"/>
      <c r="R79" s="58" t="s">
        <v>3</v>
      </c>
      <c r="S79" s="58" t="s">
        <v>229</v>
      </c>
      <c r="T79" s="58" t="s">
        <v>3</v>
      </c>
      <c r="U79" s="58" t="s">
        <v>229</v>
      </c>
      <c r="V79" s="58" t="s">
        <v>3</v>
      </c>
      <c r="W79" s="58"/>
      <c r="X79" s="58" t="s">
        <v>4</v>
      </c>
      <c r="Y79" s="58"/>
      <c r="Z79" s="58" t="s">
        <v>3</v>
      </c>
      <c r="AA79" s="58" t="s">
        <v>230</v>
      </c>
      <c r="AB79" s="58" t="s">
        <v>3</v>
      </c>
      <c r="AC79" s="58" t="s">
        <v>3</v>
      </c>
      <c r="AD79" s="58" t="s">
        <v>230</v>
      </c>
      <c r="AE79" s="58" t="s">
        <v>3</v>
      </c>
      <c r="AF79" s="58" t="s">
        <v>231</v>
      </c>
      <c r="AG79" s="58" t="s">
        <v>3</v>
      </c>
      <c r="AH79" s="58" t="s">
        <v>230</v>
      </c>
      <c r="AI79" s="58" t="s">
        <v>232</v>
      </c>
    </row>
    <row r="80" spans="1:45" ht="33" customHeight="1" x14ac:dyDescent="0.2">
      <c r="A80" s="54" t="s">
        <v>1322</v>
      </c>
      <c r="B80" s="55" t="s">
        <v>1323</v>
      </c>
      <c r="C80" s="58" t="s">
        <v>1324</v>
      </c>
      <c r="D80" s="58" t="s">
        <v>187</v>
      </c>
      <c r="E80" s="58" t="s">
        <v>187</v>
      </c>
      <c r="F80" s="58" t="s">
        <v>3</v>
      </c>
      <c r="G80" s="58"/>
      <c r="H80" s="58" t="s">
        <v>3</v>
      </c>
      <c r="I80" s="58" t="s">
        <v>1384</v>
      </c>
      <c r="J80" s="58" t="s">
        <v>3</v>
      </c>
      <c r="K80" s="58" t="s">
        <v>1384</v>
      </c>
      <c r="L80" s="58" t="s">
        <v>3</v>
      </c>
      <c r="M80" s="58" t="s">
        <v>1385</v>
      </c>
      <c r="N80" s="58" t="s">
        <v>1</v>
      </c>
      <c r="O80" s="58" t="s">
        <v>1386</v>
      </c>
      <c r="P80" s="58" t="s">
        <v>1</v>
      </c>
      <c r="Q80" s="58" t="s">
        <v>1387</v>
      </c>
      <c r="R80" s="58" t="s">
        <v>3</v>
      </c>
      <c r="S80" s="58"/>
      <c r="T80" s="58" t="s">
        <v>3</v>
      </c>
      <c r="U80" s="58"/>
      <c r="V80" s="58" t="s">
        <v>3</v>
      </c>
      <c r="W80" s="58" t="s">
        <v>1388</v>
      </c>
      <c r="X80" s="58" t="s">
        <v>3</v>
      </c>
      <c r="Y80" s="58"/>
      <c r="Z80" s="58" t="s">
        <v>3</v>
      </c>
      <c r="AA80" s="58"/>
      <c r="AB80" s="58" t="s">
        <v>1</v>
      </c>
      <c r="AC80" s="58" t="s">
        <v>1</v>
      </c>
      <c r="AD80" s="58"/>
      <c r="AE80" s="58" t="s">
        <v>1</v>
      </c>
      <c r="AF80" s="58" t="s">
        <v>1389</v>
      </c>
      <c r="AG80" s="58" t="s">
        <v>1</v>
      </c>
      <c r="AH80" s="58"/>
      <c r="AI80" s="58" t="s">
        <v>1390</v>
      </c>
    </row>
    <row r="81" spans="1:45" ht="33" customHeight="1" x14ac:dyDescent="0.2">
      <c r="A81" s="54" t="s">
        <v>1425</v>
      </c>
      <c r="B81" s="55" t="s">
        <v>1425</v>
      </c>
      <c r="C81" s="58" t="s">
        <v>1426</v>
      </c>
      <c r="D81" s="58" t="s">
        <v>187</v>
      </c>
      <c r="E81" s="58" t="s">
        <v>187</v>
      </c>
      <c r="F81" s="58" t="s">
        <v>3</v>
      </c>
      <c r="G81" s="58"/>
      <c r="H81" s="58" t="s">
        <v>3</v>
      </c>
      <c r="I81" s="58"/>
      <c r="J81" s="58" t="s">
        <v>3</v>
      </c>
      <c r="K81" s="58"/>
      <c r="L81" s="58" t="s">
        <v>1</v>
      </c>
      <c r="M81" s="58" t="s">
        <v>1452</v>
      </c>
      <c r="N81" s="58" t="s">
        <v>3</v>
      </c>
      <c r="O81" s="58"/>
      <c r="P81" s="58" t="s">
        <v>1</v>
      </c>
      <c r="Q81" s="58" t="s">
        <v>1453</v>
      </c>
      <c r="R81" s="58" t="s">
        <v>3</v>
      </c>
      <c r="S81" s="58"/>
      <c r="T81" s="58"/>
      <c r="U81" s="58" t="s">
        <v>1454</v>
      </c>
      <c r="V81" s="58" t="s">
        <v>3</v>
      </c>
      <c r="W81" s="58"/>
      <c r="X81" s="58" t="s">
        <v>3</v>
      </c>
      <c r="Y81" s="58"/>
      <c r="Z81" s="58" t="s">
        <v>3</v>
      </c>
      <c r="AA81" s="58"/>
      <c r="AB81" s="58" t="s">
        <v>3</v>
      </c>
      <c r="AC81" s="58" t="s">
        <v>3</v>
      </c>
      <c r="AD81" s="58"/>
      <c r="AE81" s="58" t="s">
        <v>1</v>
      </c>
      <c r="AF81" s="58" t="s">
        <v>1455</v>
      </c>
      <c r="AG81" s="58" t="s">
        <v>1</v>
      </c>
      <c r="AH81" s="58" t="s">
        <v>1456</v>
      </c>
      <c r="AI81" s="58" t="s">
        <v>1457</v>
      </c>
    </row>
    <row r="82" spans="1:45" ht="33" customHeight="1" x14ac:dyDescent="0.2">
      <c r="A82" s="54" t="s">
        <v>185</v>
      </c>
      <c r="B82" s="55" t="s">
        <v>185</v>
      </c>
      <c r="C82" s="58" t="s">
        <v>186</v>
      </c>
      <c r="D82" s="58" t="s">
        <v>187</v>
      </c>
      <c r="E82" s="58" t="s">
        <v>187</v>
      </c>
      <c r="F82" s="58" t="s">
        <v>3</v>
      </c>
      <c r="G82" s="58" t="s">
        <v>188</v>
      </c>
      <c r="H82" s="58" t="s">
        <v>3</v>
      </c>
      <c r="I82" s="58" t="s">
        <v>189</v>
      </c>
      <c r="J82" s="58" t="s">
        <v>3</v>
      </c>
      <c r="K82" s="58" t="s">
        <v>190</v>
      </c>
      <c r="L82" s="58" t="s">
        <v>3</v>
      </c>
      <c r="M82" s="58" t="s">
        <v>191</v>
      </c>
      <c r="N82" s="58" t="s">
        <v>3</v>
      </c>
      <c r="O82" s="58" t="s">
        <v>192</v>
      </c>
      <c r="P82" s="58" t="s">
        <v>3</v>
      </c>
      <c r="Q82" s="58"/>
      <c r="R82" s="58" t="s">
        <v>3</v>
      </c>
      <c r="S82" s="58" t="s">
        <v>193</v>
      </c>
      <c r="T82" s="58" t="s">
        <v>3</v>
      </c>
      <c r="U82" s="58" t="s">
        <v>194</v>
      </c>
      <c r="V82" s="58" t="s">
        <v>3</v>
      </c>
      <c r="W82" s="58" t="s">
        <v>195</v>
      </c>
      <c r="X82" s="58" t="s">
        <v>3</v>
      </c>
      <c r="Y82" s="58"/>
      <c r="Z82" s="58" t="s">
        <v>3</v>
      </c>
      <c r="AA82" s="58"/>
      <c r="AB82" s="58" t="s">
        <v>3</v>
      </c>
      <c r="AC82" s="58" t="s">
        <v>3</v>
      </c>
      <c r="AD82" s="58"/>
      <c r="AE82" s="58" t="s">
        <v>3</v>
      </c>
      <c r="AF82" s="58"/>
      <c r="AG82" s="58" t="s">
        <v>3</v>
      </c>
      <c r="AH82" s="58"/>
      <c r="AI82" s="58" t="s">
        <v>196</v>
      </c>
    </row>
    <row r="83" spans="1:45" s="17" customFormat="1" ht="33" customHeight="1" x14ac:dyDescent="0.2">
      <c r="A83" s="54" t="s">
        <v>1328</v>
      </c>
      <c r="B83" s="55" t="s">
        <v>1329</v>
      </c>
      <c r="C83" s="58" t="s">
        <v>1330</v>
      </c>
      <c r="D83" s="58" t="s">
        <v>187</v>
      </c>
      <c r="E83" s="58" t="s">
        <v>187</v>
      </c>
      <c r="F83" s="58" t="s">
        <v>1</v>
      </c>
      <c r="G83" s="58"/>
      <c r="H83" s="58" t="s">
        <v>1</v>
      </c>
      <c r="I83" s="58"/>
      <c r="J83" s="58" t="s">
        <v>1</v>
      </c>
      <c r="K83" s="58"/>
      <c r="L83" s="58" t="s">
        <v>1</v>
      </c>
      <c r="M83" s="58"/>
      <c r="N83" s="58" t="s">
        <v>3</v>
      </c>
      <c r="O83" s="58" t="s">
        <v>1392</v>
      </c>
      <c r="P83" s="58" t="s">
        <v>1</v>
      </c>
      <c r="Q83" s="58"/>
      <c r="R83" s="58" t="s">
        <v>3</v>
      </c>
      <c r="S83" s="58"/>
      <c r="T83" s="58" t="s">
        <v>1</v>
      </c>
      <c r="U83" s="58"/>
      <c r="V83" s="58" t="s">
        <v>1</v>
      </c>
      <c r="W83" s="58"/>
      <c r="X83" s="58" t="s">
        <v>3</v>
      </c>
      <c r="Y83" s="58"/>
      <c r="Z83" s="58" t="s">
        <v>4</v>
      </c>
      <c r="AA83" s="58"/>
      <c r="AB83" s="58" t="s">
        <v>3</v>
      </c>
      <c r="AC83" s="58" t="s">
        <v>1</v>
      </c>
      <c r="AD83" s="58"/>
      <c r="AE83" s="58" t="s">
        <v>1</v>
      </c>
      <c r="AF83" s="58"/>
      <c r="AG83" s="58" t="s">
        <v>1</v>
      </c>
      <c r="AH83" s="58"/>
      <c r="AI83" s="58"/>
      <c r="AJ83" s="37"/>
      <c r="AK83" s="37"/>
      <c r="AL83" s="37"/>
      <c r="AM83" s="37"/>
      <c r="AN83" s="37"/>
      <c r="AO83" s="37"/>
      <c r="AP83" s="37"/>
      <c r="AQ83" s="37"/>
      <c r="AR83" s="37"/>
      <c r="AS83" s="37"/>
    </row>
    <row r="84" spans="1:45" ht="33" customHeight="1" x14ac:dyDescent="0.2">
      <c r="A84" s="54" t="s">
        <v>1012</v>
      </c>
      <c r="B84" s="55" t="s">
        <v>1013</v>
      </c>
      <c r="C84" s="58" t="s">
        <v>1014</v>
      </c>
      <c r="D84" s="58" t="s">
        <v>1015</v>
      </c>
      <c r="E84" s="58" t="s">
        <v>187</v>
      </c>
      <c r="F84" s="58" t="s">
        <v>3</v>
      </c>
      <c r="G84" s="58" t="s">
        <v>1016</v>
      </c>
      <c r="H84" s="58" t="s">
        <v>3</v>
      </c>
      <c r="I84" s="58"/>
      <c r="J84" s="58" t="s">
        <v>3</v>
      </c>
      <c r="K84" s="58"/>
      <c r="L84" s="58" t="s">
        <v>3</v>
      </c>
      <c r="M84" s="58"/>
      <c r="N84" s="58" t="s">
        <v>3</v>
      </c>
      <c r="O84" s="58"/>
      <c r="P84" s="58" t="s">
        <v>1</v>
      </c>
      <c r="Q84" s="58"/>
      <c r="R84" s="58" t="s">
        <v>3</v>
      </c>
      <c r="S84" s="58"/>
      <c r="T84" s="58" t="s">
        <v>3</v>
      </c>
      <c r="U84" s="58"/>
      <c r="V84" s="58" t="s">
        <v>3</v>
      </c>
      <c r="W84" s="58"/>
      <c r="X84" s="58" t="s">
        <v>3</v>
      </c>
      <c r="Y84" s="58"/>
      <c r="Z84" s="58" t="s">
        <v>3</v>
      </c>
      <c r="AA84" s="58"/>
      <c r="AB84" s="58" t="s">
        <v>1</v>
      </c>
      <c r="AC84" s="58" t="s">
        <v>1</v>
      </c>
      <c r="AD84" s="58" t="s">
        <v>1017</v>
      </c>
      <c r="AE84" s="58" t="s">
        <v>3</v>
      </c>
      <c r="AF84" s="58"/>
      <c r="AG84" s="58" t="s">
        <v>1</v>
      </c>
      <c r="AH84" s="58" t="s">
        <v>1018</v>
      </c>
      <c r="AI84" s="58" t="s">
        <v>1019</v>
      </c>
    </row>
    <row r="85" spans="1:45" ht="33" customHeight="1" x14ac:dyDescent="0.2">
      <c r="A85" s="54" t="s">
        <v>184</v>
      </c>
      <c r="B85" s="55" t="s">
        <v>184</v>
      </c>
      <c r="C85" s="58" t="s">
        <v>1309</v>
      </c>
      <c r="D85" s="58" t="s">
        <v>187</v>
      </c>
      <c r="E85" s="58" t="s">
        <v>187</v>
      </c>
      <c r="F85" s="58" t="s">
        <v>1</v>
      </c>
      <c r="G85" s="58"/>
      <c r="H85" s="58" t="s">
        <v>3</v>
      </c>
      <c r="I85" s="58" t="s">
        <v>1349</v>
      </c>
      <c r="J85" s="58" t="s">
        <v>3</v>
      </c>
      <c r="K85" s="58"/>
      <c r="L85" s="58" t="s">
        <v>1</v>
      </c>
      <c r="M85" s="58"/>
      <c r="N85" s="58" t="s">
        <v>1</v>
      </c>
      <c r="O85" s="58"/>
      <c r="P85" s="58" t="s">
        <v>1</v>
      </c>
      <c r="Q85" s="58"/>
      <c r="R85" s="58" t="s">
        <v>3</v>
      </c>
      <c r="S85" s="58" t="s">
        <v>1350</v>
      </c>
      <c r="T85" s="58" t="s">
        <v>3</v>
      </c>
      <c r="U85" s="58" t="s">
        <v>1351</v>
      </c>
      <c r="V85" s="58" t="s">
        <v>3</v>
      </c>
      <c r="W85" s="58"/>
      <c r="X85" s="58" t="s">
        <v>4</v>
      </c>
      <c r="Y85" s="58"/>
      <c r="Z85" s="58" t="s">
        <v>3</v>
      </c>
      <c r="AA85" s="58"/>
      <c r="AB85" s="58" t="s">
        <v>3</v>
      </c>
      <c r="AC85" s="58" t="s">
        <v>3</v>
      </c>
      <c r="AD85" s="58" t="s">
        <v>1352</v>
      </c>
      <c r="AE85" s="58" t="s">
        <v>3</v>
      </c>
      <c r="AF85" s="58"/>
      <c r="AG85" s="58" t="s">
        <v>3</v>
      </c>
      <c r="AH85" s="58" t="s">
        <v>1353</v>
      </c>
      <c r="AI85" s="58" t="s">
        <v>1354</v>
      </c>
    </row>
    <row r="86" spans="1:45" ht="33" customHeight="1" x14ac:dyDescent="0.2">
      <c r="A86" s="54" t="s">
        <v>884</v>
      </c>
      <c r="B86" s="55" t="s">
        <v>885</v>
      </c>
      <c r="C86" s="58" t="s">
        <v>886</v>
      </c>
      <c r="D86" s="58" t="s">
        <v>887</v>
      </c>
      <c r="E86" s="58" t="s">
        <v>187</v>
      </c>
      <c r="F86" s="58" t="s">
        <v>3</v>
      </c>
      <c r="G86" s="58"/>
      <c r="H86" s="58" t="s">
        <v>3</v>
      </c>
      <c r="I86" s="58" t="s">
        <v>888</v>
      </c>
      <c r="J86" s="58" t="s">
        <v>3</v>
      </c>
      <c r="K86" s="58" t="s">
        <v>888</v>
      </c>
      <c r="L86" s="58" t="s">
        <v>1</v>
      </c>
      <c r="M86" s="58" t="s">
        <v>889</v>
      </c>
      <c r="N86" s="58" t="s">
        <v>3</v>
      </c>
      <c r="O86" s="58" t="s">
        <v>890</v>
      </c>
      <c r="P86" s="58" t="s">
        <v>3</v>
      </c>
      <c r="Q86" s="58" t="s">
        <v>891</v>
      </c>
      <c r="R86" s="58" t="s">
        <v>3</v>
      </c>
      <c r="S86" s="58"/>
      <c r="T86" s="58" t="s">
        <v>3</v>
      </c>
      <c r="U86" s="58" t="s">
        <v>892</v>
      </c>
      <c r="V86" s="58" t="s">
        <v>3</v>
      </c>
      <c r="W86" s="58"/>
      <c r="X86" s="58" t="s">
        <v>3</v>
      </c>
      <c r="Y86" s="58"/>
      <c r="Z86" s="58" t="s">
        <v>3</v>
      </c>
      <c r="AA86" s="58"/>
      <c r="AB86" s="58" t="s">
        <v>3</v>
      </c>
      <c r="AC86" s="58" t="s">
        <v>3</v>
      </c>
      <c r="AD86" s="58"/>
      <c r="AE86" s="58" t="s">
        <v>3</v>
      </c>
      <c r="AF86" s="58"/>
      <c r="AG86" s="58" t="s">
        <v>3</v>
      </c>
      <c r="AH86" s="58"/>
      <c r="AI86" s="58" t="s">
        <v>883</v>
      </c>
    </row>
    <row r="87" spans="1:45" ht="33" customHeight="1" x14ac:dyDescent="0.2">
      <c r="A87" s="54" t="s">
        <v>276</v>
      </c>
      <c r="B87" s="55" t="s">
        <v>533</v>
      </c>
      <c r="C87" s="58" t="s">
        <v>534</v>
      </c>
      <c r="D87" s="58" t="s">
        <v>279</v>
      </c>
      <c r="E87" s="58" t="s">
        <v>187</v>
      </c>
      <c r="F87" s="58" t="s">
        <v>3</v>
      </c>
      <c r="G87" s="58"/>
      <c r="H87" s="58" t="s">
        <v>3</v>
      </c>
      <c r="I87" s="58" t="s">
        <v>535</v>
      </c>
      <c r="J87" s="58"/>
      <c r="K87" s="58" t="s">
        <v>536</v>
      </c>
      <c r="L87" s="58" t="s">
        <v>1</v>
      </c>
      <c r="M87" s="58"/>
      <c r="N87" s="58" t="s">
        <v>1</v>
      </c>
      <c r="O87" s="58"/>
      <c r="P87" s="58" t="s">
        <v>1</v>
      </c>
      <c r="Q87" s="58"/>
      <c r="R87" s="58" t="s">
        <v>3</v>
      </c>
      <c r="S87" s="58"/>
      <c r="T87" s="58" t="s">
        <v>3</v>
      </c>
      <c r="U87" s="58" t="s">
        <v>537</v>
      </c>
      <c r="V87" s="58" t="s">
        <v>3</v>
      </c>
      <c r="W87" s="58"/>
      <c r="X87" s="58" t="s">
        <v>3</v>
      </c>
      <c r="Y87" s="58"/>
      <c r="Z87" s="58" t="s">
        <v>3</v>
      </c>
      <c r="AA87" s="58"/>
      <c r="AB87" s="58" t="s">
        <v>3</v>
      </c>
      <c r="AC87" s="58" t="s">
        <v>3</v>
      </c>
      <c r="AD87" s="58"/>
      <c r="AE87" s="58" t="s">
        <v>1</v>
      </c>
      <c r="AF87" s="58"/>
      <c r="AG87" s="58" t="s">
        <v>3</v>
      </c>
      <c r="AH87" s="58"/>
      <c r="AI87" s="58" t="s">
        <v>285</v>
      </c>
    </row>
    <row r="88" spans="1:45" ht="33" customHeight="1" x14ac:dyDescent="0.2">
      <c r="A88" s="54" t="s">
        <v>357</v>
      </c>
      <c r="B88" s="55" t="s">
        <v>358</v>
      </c>
      <c r="C88" s="58" t="s">
        <v>359</v>
      </c>
      <c r="D88" s="58" t="s">
        <v>360</v>
      </c>
      <c r="E88" s="58" t="s">
        <v>865</v>
      </c>
      <c r="F88" s="58" t="s">
        <v>3</v>
      </c>
      <c r="G88" s="58"/>
      <c r="H88" s="58" t="s">
        <v>3</v>
      </c>
      <c r="I88" s="58"/>
      <c r="J88" s="58" t="s">
        <v>3</v>
      </c>
      <c r="K88" s="58"/>
      <c r="L88" s="58" t="s">
        <v>1</v>
      </c>
      <c r="M88" s="58" t="s">
        <v>361</v>
      </c>
      <c r="N88" s="58" t="s">
        <v>3</v>
      </c>
      <c r="O88" s="58"/>
      <c r="P88" s="58" t="s">
        <v>1</v>
      </c>
      <c r="Q88" s="58" t="s">
        <v>362</v>
      </c>
      <c r="R88" s="58" t="s">
        <v>3</v>
      </c>
      <c r="S88" s="58"/>
      <c r="T88" s="58" t="s">
        <v>3</v>
      </c>
      <c r="U88" s="58"/>
      <c r="V88" s="58" t="s">
        <v>3</v>
      </c>
      <c r="W88" s="58"/>
      <c r="X88" s="58" t="s">
        <v>3</v>
      </c>
      <c r="Y88" s="58"/>
      <c r="Z88" s="58" t="s">
        <v>3</v>
      </c>
      <c r="AA88" s="58"/>
      <c r="AB88" s="58" t="s">
        <v>3</v>
      </c>
      <c r="AC88" s="58" t="s">
        <v>3</v>
      </c>
      <c r="AD88" s="58"/>
      <c r="AE88" s="58" t="s">
        <v>3</v>
      </c>
      <c r="AF88" s="58"/>
      <c r="AG88" s="58" t="s">
        <v>3</v>
      </c>
      <c r="AH88" s="58"/>
      <c r="AI88" s="58" t="s">
        <v>363</v>
      </c>
    </row>
    <row r="89" spans="1:45" s="17" customFormat="1" ht="33" customHeight="1" x14ac:dyDescent="0.2">
      <c r="A89" s="54" t="s">
        <v>814</v>
      </c>
      <c r="B89" s="55" t="s">
        <v>815</v>
      </c>
      <c r="C89" s="58" t="s">
        <v>816</v>
      </c>
      <c r="D89" s="58" t="s">
        <v>46</v>
      </c>
      <c r="E89" s="58" t="s">
        <v>187</v>
      </c>
      <c r="F89" s="58" t="s">
        <v>3</v>
      </c>
      <c r="G89" s="58"/>
      <c r="H89" s="58" t="s">
        <v>3</v>
      </c>
      <c r="I89" s="58"/>
      <c r="J89" s="58" t="s">
        <v>3</v>
      </c>
      <c r="K89" s="58"/>
      <c r="L89" s="58" t="s">
        <v>1</v>
      </c>
      <c r="M89" s="58" t="s">
        <v>817</v>
      </c>
      <c r="N89" s="58" t="s">
        <v>3</v>
      </c>
      <c r="O89" s="58"/>
      <c r="P89" s="58" t="s">
        <v>1</v>
      </c>
      <c r="Q89" s="58" t="s">
        <v>818</v>
      </c>
      <c r="R89" s="58" t="s">
        <v>3</v>
      </c>
      <c r="S89" s="58"/>
      <c r="T89" s="58" t="s">
        <v>3</v>
      </c>
      <c r="U89" s="58"/>
      <c r="V89" s="58" t="s">
        <v>3</v>
      </c>
      <c r="W89" s="58"/>
      <c r="X89" s="58" t="s">
        <v>3</v>
      </c>
      <c r="Y89" s="58"/>
      <c r="Z89" s="58" t="s">
        <v>3</v>
      </c>
      <c r="AA89" s="58"/>
      <c r="AB89" s="58" t="s">
        <v>3</v>
      </c>
      <c r="AC89" s="58" t="s">
        <v>3</v>
      </c>
      <c r="AD89" s="58"/>
      <c r="AE89" s="58" t="s">
        <v>3</v>
      </c>
      <c r="AF89" s="58"/>
      <c r="AG89" s="58" t="s">
        <v>3</v>
      </c>
      <c r="AH89" s="58"/>
      <c r="AI89" s="58" t="s">
        <v>819</v>
      </c>
      <c r="AJ89" s="37"/>
      <c r="AK89" s="37"/>
      <c r="AL89" s="37"/>
      <c r="AM89" s="37"/>
      <c r="AN89" s="37"/>
      <c r="AO89" s="37"/>
      <c r="AP89" s="37"/>
      <c r="AQ89" s="37"/>
      <c r="AR89" s="37"/>
      <c r="AS89" s="37"/>
    </row>
    <row r="90" spans="1:45" s="17" customFormat="1" ht="33" customHeight="1" x14ac:dyDescent="0.2">
      <c r="A90" s="54" t="s">
        <v>122</v>
      </c>
      <c r="B90" s="55" t="s">
        <v>122</v>
      </c>
      <c r="C90" s="58" t="s">
        <v>123</v>
      </c>
      <c r="D90" s="58" t="s">
        <v>124</v>
      </c>
      <c r="E90" s="58" t="s">
        <v>187</v>
      </c>
      <c r="F90" s="58" t="s">
        <v>3</v>
      </c>
      <c r="G90" s="58"/>
      <c r="H90" s="58" t="s">
        <v>3</v>
      </c>
      <c r="I90" s="58" t="s">
        <v>125</v>
      </c>
      <c r="J90" s="58" t="s">
        <v>3</v>
      </c>
      <c r="K90" s="58" t="s">
        <v>126</v>
      </c>
      <c r="L90" s="58" t="s">
        <v>3</v>
      </c>
      <c r="M90" s="58" t="s">
        <v>127</v>
      </c>
      <c r="N90" s="58" t="s">
        <v>1</v>
      </c>
      <c r="O90" s="58"/>
      <c r="P90" s="58" t="s">
        <v>1</v>
      </c>
      <c r="Q90" s="58"/>
      <c r="R90" s="58" t="s">
        <v>3</v>
      </c>
      <c r="S90" s="58"/>
      <c r="T90" s="58" t="s">
        <v>3</v>
      </c>
      <c r="U90" s="58" t="s">
        <v>128</v>
      </c>
      <c r="V90" s="58" t="s">
        <v>3</v>
      </c>
      <c r="W90" s="58" t="s">
        <v>129</v>
      </c>
      <c r="X90" s="58" t="s">
        <v>3</v>
      </c>
      <c r="Y90" s="58"/>
      <c r="Z90" s="58" t="s">
        <v>3</v>
      </c>
      <c r="AA90" s="58"/>
      <c r="AB90" s="58" t="s">
        <v>3</v>
      </c>
      <c r="AC90" s="58" t="s">
        <v>3</v>
      </c>
      <c r="AD90" s="58"/>
      <c r="AE90" s="58" t="s">
        <v>3</v>
      </c>
      <c r="AF90" s="58" t="s">
        <v>130</v>
      </c>
      <c r="AG90" s="58" t="s">
        <v>3</v>
      </c>
      <c r="AH90" s="58"/>
      <c r="AI90" s="58" t="s">
        <v>131</v>
      </c>
      <c r="AJ90" s="37"/>
      <c r="AK90" s="37"/>
      <c r="AL90" s="37"/>
      <c r="AM90" s="37"/>
      <c r="AN90" s="37"/>
      <c r="AO90" s="37"/>
      <c r="AP90" s="37"/>
      <c r="AQ90" s="37"/>
      <c r="AR90" s="37"/>
      <c r="AS90" s="37"/>
    </row>
    <row r="91" spans="1:45" s="17" customFormat="1" ht="33" customHeight="1" x14ac:dyDescent="0.2">
      <c r="A91" s="54" t="s">
        <v>637</v>
      </c>
      <c r="B91" s="55" t="s">
        <v>638</v>
      </c>
      <c r="C91" s="58" t="s">
        <v>639</v>
      </c>
      <c r="D91" s="58" t="s">
        <v>558</v>
      </c>
      <c r="E91" s="58" t="s">
        <v>187</v>
      </c>
      <c r="F91" s="58" t="s">
        <v>3</v>
      </c>
      <c r="G91" s="58" t="s">
        <v>640</v>
      </c>
      <c r="H91" s="58" t="s">
        <v>3</v>
      </c>
      <c r="I91" s="58"/>
      <c r="J91" s="58" t="s">
        <v>3</v>
      </c>
      <c r="K91" s="58" t="s">
        <v>641</v>
      </c>
      <c r="L91" s="58" t="s">
        <v>1</v>
      </c>
      <c r="M91" s="58" t="s">
        <v>642</v>
      </c>
      <c r="N91" s="58" t="s">
        <v>3</v>
      </c>
      <c r="O91" s="58" t="s">
        <v>643</v>
      </c>
      <c r="P91" s="58" t="s">
        <v>1</v>
      </c>
      <c r="Q91" s="58"/>
      <c r="R91" s="58" t="s">
        <v>3</v>
      </c>
      <c r="S91" s="58"/>
      <c r="T91" s="58" t="s">
        <v>3</v>
      </c>
      <c r="U91" s="58"/>
      <c r="V91" s="58" t="s">
        <v>3</v>
      </c>
      <c r="W91" s="58" t="s">
        <v>644</v>
      </c>
      <c r="X91" s="58" t="s">
        <v>3</v>
      </c>
      <c r="Y91" s="58"/>
      <c r="Z91" s="58" t="s">
        <v>3</v>
      </c>
      <c r="AA91" s="58"/>
      <c r="AB91" s="58" t="s">
        <v>3</v>
      </c>
      <c r="AC91" s="58" t="s">
        <v>1</v>
      </c>
      <c r="AD91" s="58" t="s">
        <v>645</v>
      </c>
      <c r="AE91" s="58" t="s">
        <v>3</v>
      </c>
      <c r="AF91" s="58" t="s">
        <v>646</v>
      </c>
      <c r="AG91" s="58" t="s">
        <v>3</v>
      </c>
      <c r="AH91" s="58" t="s">
        <v>647</v>
      </c>
      <c r="AI91" s="58" t="s">
        <v>648</v>
      </c>
      <c r="AJ91" s="37"/>
      <c r="AK91" s="37"/>
      <c r="AL91" s="37"/>
      <c r="AM91" s="37"/>
      <c r="AN91" s="37"/>
      <c r="AO91" s="37"/>
      <c r="AP91" s="37"/>
      <c r="AQ91" s="37"/>
      <c r="AR91" s="37"/>
      <c r="AS91" s="37"/>
    </row>
    <row r="92" spans="1:45" ht="33" customHeight="1" x14ac:dyDescent="0.2">
      <c r="A92" s="54" t="s">
        <v>1461</v>
      </c>
      <c r="B92" s="55" t="s">
        <v>1462</v>
      </c>
      <c r="C92" s="58" t="s">
        <v>1463</v>
      </c>
      <c r="D92" s="58" t="s">
        <v>187</v>
      </c>
      <c r="E92" s="58" t="s">
        <v>187</v>
      </c>
      <c r="F92" s="58" t="s">
        <v>1</v>
      </c>
      <c r="G92" s="58"/>
      <c r="H92" s="58" t="s">
        <v>3</v>
      </c>
      <c r="I92" s="58"/>
      <c r="J92" s="58" t="s">
        <v>3</v>
      </c>
      <c r="K92" s="58"/>
      <c r="L92" s="58" t="s">
        <v>3</v>
      </c>
      <c r="M92" s="58"/>
      <c r="N92" s="58" t="s">
        <v>1</v>
      </c>
      <c r="O92" s="58"/>
      <c r="P92" s="58" t="s">
        <v>1</v>
      </c>
      <c r="Q92" s="58"/>
      <c r="R92" s="58" t="s">
        <v>3</v>
      </c>
      <c r="S92" s="58"/>
      <c r="T92" s="58" t="s">
        <v>3</v>
      </c>
      <c r="U92" s="58"/>
      <c r="V92" s="58" t="s">
        <v>3</v>
      </c>
      <c r="W92" s="58"/>
      <c r="X92" s="58" t="s">
        <v>3</v>
      </c>
      <c r="Y92" s="58"/>
      <c r="Z92" s="58" t="s">
        <v>3</v>
      </c>
      <c r="AA92" s="58"/>
      <c r="AB92" s="58" t="s">
        <v>3</v>
      </c>
      <c r="AC92" s="58" t="s">
        <v>3</v>
      </c>
      <c r="AD92" s="58"/>
      <c r="AE92" s="58" t="s">
        <v>1</v>
      </c>
      <c r="AF92" s="58"/>
      <c r="AG92" s="58" t="s">
        <v>3</v>
      </c>
      <c r="AH92" s="58"/>
      <c r="AI92" s="58" t="s">
        <v>1523</v>
      </c>
    </row>
    <row r="93" spans="1:45" ht="33" customHeight="1" x14ac:dyDescent="0.2">
      <c r="A93" s="54" t="s">
        <v>707</v>
      </c>
      <c r="B93" s="55" t="s">
        <v>708</v>
      </c>
      <c r="C93" s="58" t="s">
        <v>709</v>
      </c>
      <c r="D93" s="58" t="s">
        <v>187</v>
      </c>
      <c r="E93" s="58" t="s">
        <v>187</v>
      </c>
      <c r="F93" s="58" t="s">
        <v>3</v>
      </c>
      <c r="G93" s="58" t="s">
        <v>1366</v>
      </c>
      <c r="H93" s="58" t="s">
        <v>3</v>
      </c>
      <c r="I93" s="58" t="s">
        <v>1367</v>
      </c>
      <c r="J93" s="58" t="s">
        <v>1</v>
      </c>
      <c r="K93" s="58"/>
      <c r="L93" s="58" t="s">
        <v>3</v>
      </c>
      <c r="M93" s="58" t="s">
        <v>710</v>
      </c>
      <c r="N93" s="58" t="s">
        <v>3</v>
      </c>
      <c r="O93" s="58"/>
      <c r="P93" s="58" t="s">
        <v>1</v>
      </c>
      <c r="Q93" s="58" t="s">
        <v>711</v>
      </c>
      <c r="R93" s="58" t="s">
        <v>3</v>
      </c>
      <c r="S93" s="58"/>
      <c r="T93" s="58" t="s">
        <v>3</v>
      </c>
      <c r="U93" s="58"/>
      <c r="V93" s="58" t="s">
        <v>3</v>
      </c>
      <c r="W93" s="58" t="s">
        <v>1368</v>
      </c>
      <c r="X93" s="58" t="s">
        <v>3</v>
      </c>
      <c r="Y93" s="58"/>
      <c r="Z93" s="58" t="s">
        <v>3</v>
      </c>
      <c r="AA93" s="58"/>
      <c r="AB93" s="58" t="s">
        <v>3</v>
      </c>
      <c r="AC93" s="58" t="s">
        <v>3</v>
      </c>
      <c r="AD93" s="58" t="s">
        <v>1369</v>
      </c>
      <c r="AE93" s="58" t="s">
        <v>3</v>
      </c>
      <c r="AF93" s="58" t="s">
        <v>1370</v>
      </c>
      <c r="AG93" s="58" t="s">
        <v>3</v>
      </c>
      <c r="AH93" s="58" t="s">
        <v>1371</v>
      </c>
      <c r="AI93" s="58" t="s">
        <v>712</v>
      </c>
    </row>
    <row r="94" spans="1:45" ht="33" customHeight="1" x14ac:dyDescent="0.2">
      <c r="A94" s="54" t="s">
        <v>1481</v>
      </c>
      <c r="B94" s="55" t="s">
        <v>1482</v>
      </c>
      <c r="C94" s="58" t="s">
        <v>1483</v>
      </c>
      <c r="D94" s="58" t="s">
        <v>187</v>
      </c>
      <c r="E94" s="58" t="s">
        <v>187</v>
      </c>
      <c r="F94" s="58" t="s">
        <v>1</v>
      </c>
      <c r="G94" s="58" t="s">
        <v>1558</v>
      </c>
      <c r="H94" s="58" t="s">
        <v>3</v>
      </c>
      <c r="I94" s="58" t="s">
        <v>1559</v>
      </c>
      <c r="J94" s="58" t="s">
        <v>3</v>
      </c>
      <c r="K94" s="58" t="s">
        <v>1560</v>
      </c>
      <c r="L94" s="58"/>
      <c r="M94" s="58" t="s">
        <v>1561</v>
      </c>
      <c r="N94" s="58" t="s">
        <v>1</v>
      </c>
      <c r="O94" s="58" t="s">
        <v>1562</v>
      </c>
      <c r="P94" s="58" t="s">
        <v>1</v>
      </c>
      <c r="Q94" s="58" t="s">
        <v>1563</v>
      </c>
      <c r="R94" s="58" t="s">
        <v>3</v>
      </c>
      <c r="S94" s="58" t="s">
        <v>1564</v>
      </c>
      <c r="T94" s="58" t="s">
        <v>3</v>
      </c>
      <c r="U94" s="58" t="s">
        <v>1565</v>
      </c>
      <c r="V94" s="58" t="s">
        <v>3</v>
      </c>
      <c r="W94" s="58" t="s">
        <v>1566</v>
      </c>
      <c r="X94" s="58" t="s">
        <v>3</v>
      </c>
      <c r="Y94" s="58" t="s">
        <v>1567</v>
      </c>
      <c r="Z94" s="58" t="s">
        <v>3</v>
      </c>
      <c r="AA94" s="58" t="s">
        <v>1567</v>
      </c>
      <c r="AB94" s="58" t="s">
        <v>1</v>
      </c>
      <c r="AC94" s="58" t="s">
        <v>1</v>
      </c>
      <c r="AD94" s="58" t="s">
        <v>1568</v>
      </c>
      <c r="AE94" s="58" t="s">
        <v>1</v>
      </c>
      <c r="AF94" s="58" t="s">
        <v>1569</v>
      </c>
      <c r="AG94" s="58" t="s">
        <v>1</v>
      </c>
      <c r="AH94" s="58" t="s">
        <v>1570</v>
      </c>
      <c r="AI94" s="58" t="s">
        <v>1571</v>
      </c>
    </row>
    <row r="95" spans="1:45" ht="33" customHeight="1" x14ac:dyDescent="0.2">
      <c r="A95" s="54" t="s">
        <v>968</v>
      </c>
      <c r="B95" s="55" t="s">
        <v>968</v>
      </c>
      <c r="C95" s="58" t="s">
        <v>969</v>
      </c>
      <c r="D95" s="58" t="s">
        <v>970</v>
      </c>
      <c r="E95" s="58" t="s">
        <v>187</v>
      </c>
      <c r="F95" s="58" t="s">
        <v>3</v>
      </c>
      <c r="G95" s="58" t="s">
        <v>971</v>
      </c>
      <c r="H95" s="58" t="s">
        <v>3</v>
      </c>
      <c r="I95" s="58" t="s">
        <v>972</v>
      </c>
      <c r="J95" s="58" t="s">
        <v>3</v>
      </c>
      <c r="K95" s="58" t="s">
        <v>973</v>
      </c>
      <c r="L95" s="58" t="s">
        <v>3</v>
      </c>
      <c r="M95" s="58" t="s">
        <v>974</v>
      </c>
      <c r="N95" s="58" t="s">
        <v>3</v>
      </c>
      <c r="O95" s="58" t="s">
        <v>975</v>
      </c>
      <c r="P95" s="58" t="s">
        <v>1</v>
      </c>
      <c r="Q95" s="58" t="s">
        <v>976</v>
      </c>
      <c r="R95" s="58" t="s">
        <v>3</v>
      </c>
      <c r="S95" s="58" t="s">
        <v>977</v>
      </c>
      <c r="T95" s="58" t="s">
        <v>3</v>
      </c>
      <c r="U95" s="58" t="s">
        <v>978</v>
      </c>
      <c r="V95" s="58" t="s">
        <v>3</v>
      </c>
      <c r="W95" s="58" t="s">
        <v>979</v>
      </c>
      <c r="X95" s="58" t="s">
        <v>3</v>
      </c>
      <c r="Y95" s="58" t="s">
        <v>980</v>
      </c>
      <c r="Z95" s="58" t="s">
        <v>3</v>
      </c>
      <c r="AA95" s="58"/>
      <c r="AB95" s="58" t="s">
        <v>3</v>
      </c>
      <c r="AC95" s="58" t="s">
        <v>3</v>
      </c>
      <c r="AD95" s="58"/>
      <c r="AE95" s="58" t="s">
        <v>3</v>
      </c>
      <c r="AF95" s="58" t="s">
        <v>981</v>
      </c>
      <c r="AG95" s="58" t="s">
        <v>3</v>
      </c>
      <c r="AH95" s="58" t="s">
        <v>982</v>
      </c>
      <c r="AI95" s="58" t="s">
        <v>983</v>
      </c>
    </row>
    <row r="96" spans="1:45" s="17" customFormat="1" ht="33" customHeight="1" x14ac:dyDescent="0.2">
      <c r="A96" s="54" t="s">
        <v>658</v>
      </c>
      <c r="B96" s="55" t="s">
        <v>658</v>
      </c>
      <c r="C96" s="58" t="s">
        <v>692</v>
      </c>
      <c r="D96" s="58" t="s">
        <v>693</v>
      </c>
      <c r="E96" s="58" t="s">
        <v>187</v>
      </c>
      <c r="F96" s="58" t="s">
        <v>3</v>
      </c>
      <c r="G96" s="58" t="s">
        <v>694</v>
      </c>
      <c r="H96" s="58" t="s">
        <v>3</v>
      </c>
      <c r="I96" s="58" t="s">
        <v>695</v>
      </c>
      <c r="J96" s="58" t="s">
        <v>3</v>
      </c>
      <c r="K96" s="58" t="s">
        <v>696</v>
      </c>
      <c r="L96" s="58" t="s">
        <v>1</v>
      </c>
      <c r="M96" s="58" t="s">
        <v>697</v>
      </c>
      <c r="N96" s="58" t="s">
        <v>3</v>
      </c>
      <c r="O96" s="58" t="s">
        <v>698</v>
      </c>
      <c r="P96" s="58" t="s">
        <v>3</v>
      </c>
      <c r="Q96" s="58" t="s">
        <v>699</v>
      </c>
      <c r="R96" s="58" t="s">
        <v>3</v>
      </c>
      <c r="S96" s="58" t="s">
        <v>700</v>
      </c>
      <c r="T96" s="58" t="s">
        <v>3</v>
      </c>
      <c r="U96" s="58" t="s">
        <v>701</v>
      </c>
      <c r="V96" s="58" t="s">
        <v>3</v>
      </c>
      <c r="W96" s="58" t="s">
        <v>702</v>
      </c>
      <c r="X96" s="58" t="s">
        <v>3</v>
      </c>
      <c r="Y96" s="58" t="s">
        <v>703</v>
      </c>
      <c r="Z96" s="58" t="s">
        <v>3</v>
      </c>
      <c r="AA96" s="58" t="s">
        <v>672</v>
      </c>
      <c r="AB96" s="58" t="s">
        <v>3</v>
      </c>
      <c r="AC96" s="58" t="s">
        <v>3</v>
      </c>
      <c r="AD96" s="58" t="s">
        <v>704</v>
      </c>
      <c r="AE96" s="58" t="s">
        <v>3</v>
      </c>
      <c r="AF96" s="58" t="s">
        <v>705</v>
      </c>
      <c r="AG96" s="58" t="s">
        <v>3</v>
      </c>
      <c r="AH96" s="58" t="s">
        <v>706</v>
      </c>
      <c r="AI96" s="58" t="s">
        <v>676</v>
      </c>
    </row>
    <row r="97" spans="1:35" ht="33" customHeight="1" x14ac:dyDescent="0.2">
      <c r="A97" s="54" t="s">
        <v>132</v>
      </c>
      <c r="B97" s="55" t="s">
        <v>133</v>
      </c>
      <c r="C97" s="58" t="s">
        <v>134</v>
      </c>
      <c r="D97" s="58" t="s">
        <v>135</v>
      </c>
      <c r="E97" s="58" t="s">
        <v>866</v>
      </c>
      <c r="F97" s="58" t="s">
        <v>3</v>
      </c>
      <c r="G97" s="58" t="s">
        <v>136</v>
      </c>
      <c r="H97" s="58" t="s">
        <v>3</v>
      </c>
      <c r="I97" s="58" t="s">
        <v>137</v>
      </c>
      <c r="J97" s="58" t="s">
        <v>3</v>
      </c>
      <c r="K97" s="58" t="s">
        <v>138</v>
      </c>
      <c r="L97" s="58" t="s">
        <v>3</v>
      </c>
      <c r="M97" s="58" t="s">
        <v>139</v>
      </c>
      <c r="N97" s="58" t="s">
        <v>1</v>
      </c>
      <c r="O97" s="58"/>
      <c r="P97" s="58" t="s">
        <v>1</v>
      </c>
      <c r="Q97" s="58"/>
      <c r="R97" s="58" t="s">
        <v>3</v>
      </c>
      <c r="S97" s="58" t="s">
        <v>140</v>
      </c>
      <c r="T97" s="58" t="s">
        <v>3</v>
      </c>
      <c r="U97" s="58" t="s">
        <v>141</v>
      </c>
      <c r="V97" s="58" t="s">
        <v>3</v>
      </c>
      <c r="W97" s="58" t="s">
        <v>142</v>
      </c>
      <c r="X97" s="58" t="s">
        <v>3</v>
      </c>
      <c r="Y97" s="58" t="s">
        <v>143</v>
      </c>
      <c r="Z97" s="58" t="s">
        <v>3</v>
      </c>
      <c r="AA97" s="58" t="s">
        <v>144</v>
      </c>
      <c r="AB97" s="58" t="s">
        <v>3</v>
      </c>
      <c r="AC97" s="58" t="s">
        <v>3</v>
      </c>
      <c r="AD97" s="58" t="s">
        <v>145</v>
      </c>
      <c r="AE97" s="58" t="s">
        <v>3</v>
      </c>
      <c r="AF97" s="58" t="s">
        <v>146</v>
      </c>
      <c r="AG97" s="58" t="s">
        <v>3</v>
      </c>
      <c r="AH97" s="58" t="s">
        <v>147</v>
      </c>
      <c r="AI97" s="58" t="s">
        <v>148</v>
      </c>
    </row>
    <row r="98" spans="1:35" ht="33" customHeight="1" x14ac:dyDescent="0.2">
      <c r="A98" s="54" t="s">
        <v>1107</v>
      </c>
      <c r="B98" s="55" t="s">
        <v>1108</v>
      </c>
      <c r="C98" s="58" t="s">
        <v>1109</v>
      </c>
      <c r="D98" s="58" t="s">
        <v>1110</v>
      </c>
      <c r="E98" s="58" t="s">
        <v>187</v>
      </c>
      <c r="F98" s="58" t="s">
        <v>1</v>
      </c>
      <c r="G98" s="58"/>
      <c r="H98" s="58" t="s">
        <v>1</v>
      </c>
      <c r="I98" s="58"/>
      <c r="J98" s="58" t="s">
        <v>3</v>
      </c>
      <c r="K98" s="58" t="s">
        <v>1111</v>
      </c>
      <c r="L98" s="58" t="s">
        <v>1</v>
      </c>
      <c r="M98" s="58"/>
      <c r="N98" s="58" t="s">
        <v>1</v>
      </c>
      <c r="O98" s="58" t="s">
        <v>1112</v>
      </c>
      <c r="P98" s="58" t="s">
        <v>1</v>
      </c>
      <c r="Q98" s="58"/>
      <c r="R98" s="58" t="s">
        <v>3</v>
      </c>
      <c r="S98" s="58"/>
      <c r="T98" s="58" t="s">
        <v>1</v>
      </c>
      <c r="U98" s="58"/>
      <c r="V98" s="58" t="s">
        <v>1</v>
      </c>
      <c r="W98" s="58"/>
      <c r="X98" s="58" t="s">
        <v>1</v>
      </c>
      <c r="Y98" s="58"/>
      <c r="Z98" s="58" t="s">
        <v>4</v>
      </c>
      <c r="AA98" s="58"/>
      <c r="AB98" s="58" t="s">
        <v>1</v>
      </c>
      <c r="AC98" s="58" t="s">
        <v>3</v>
      </c>
      <c r="AD98" s="58"/>
      <c r="AE98" s="58" t="s">
        <v>1</v>
      </c>
      <c r="AF98" s="58"/>
      <c r="AG98" s="58" t="s">
        <v>1</v>
      </c>
      <c r="AH98" s="58"/>
      <c r="AI98" s="58" t="s">
        <v>1113</v>
      </c>
    </row>
    <row r="99" spans="1:35" ht="33" customHeight="1" x14ac:dyDescent="0.2">
      <c r="A99" s="54" t="s">
        <v>77</v>
      </c>
      <c r="B99" s="55" t="s">
        <v>78</v>
      </c>
      <c r="C99" s="58" t="s">
        <v>79</v>
      </c>
      <c r="D99" s="58" t="s">
        <v>5</v>
      </c>
      <c r="E99" s="58" t="s">
        <v>187</v>
      </c>
      <c r="F99" s="58" t="s">
        <v>3</v>
      </c>
      <c r="G99" s="58" t="s">
        <v>80</v>
      </c>
      <c r="H99" s="58" t="s">
        <v>3</v>
      </c>
      <c r="I99" s="58" t="s">
        <v>81</v>
      </c>
      <c r="J99" s="58" t="s">
        <v>3</v>
      </c>
      <c r="K99" s="58" t="s">
        <v>82</v>
      </c>
      <c r="L99" s="58" t="s">
        <v>1</v>
      </c>
      <c r="M99" s="58"/>
      <c r="N99" s="58" t="s">
        <v>3</v>
      </c>
      <c r="O99" s="58" t="s">
        <v>83</v>
      </c>
      <c r="P99" s="58" t="s">
        <v>1</v>
      </c>
      <c r="Q99" s="58" t="s">
        <v>84</v>
      </c>
      <c r="R99" s="58" t="s">
        <v>3</v>
      </c>
      <c r="S99" s="58"/>
      <c r="T99" s="58" t="s">
        <v>3</v>
      </c>
      <c r="U99" s="58" t="s">
        <v>85</v>
      </c>
      <c r="V99" s="58" t="s">
        <v>3</v>
      </c>
      <c r="W99" s="58"/>
      <c r="X99" s="58" t="s">
        <v>3</v>
      </c>
      <c r="Y99" s="58"/>
      <c r="Z99" s="58"/>
      <c r="AA99" s="58" t="s">
        <v>86</v>
      </c>
      <c r="AB99" s="58" t="s">
        <v>3</v>
      </c>
      <c r="AC99" s="58" t="s">
        <v>3</v>
      </c>
      <c r="AD99" s="58" t="s">
        <v>87</v>
      </c>
      <c r="AE99" s="58" t="s">
        <v>3</v>
      </c>
      <c r="AF99" s="58" t="s">
        <v>88</v>
      </c>
      <c r="AG99" s="58" t="s">
        <v>3</v>
      </c>
      <c r="AH99" s="58"/>
      <c r="AI99" s="58" t="s">
        <v>89</v>
      </c>
    </row>
    <row r="100" spans="1:35" ht="33" customHeight="1" x14ac:dyDescent="0.2">
      <c r="A100" s="54" t="s">
        <v>1192</v>
      </c>
      <c r="B100" s="55" t="s">
        <v>1193</v>
      </c>
      <c r="C100" s="58" t="s">
        <v>1194</v>
      </c>
      <c r="D100" s="58" t="s">
        <v>187</v>
      </c>
      <c r="E100" s="58" t="s">
        <v>187</v>
      </c>
      <c r="F100" s="58" t="s">
        <v>3</v>
      </c>
      <c r="G100" s="58" t="s">
        <v>1295</v>
      </c>
      <c r="H100" s="58" t="s">
        <v>3</v>
      </c>
      <c r="I100" s="58" t="s">
        <v>1296</v>
      </c>
      <c r="J100" s="58"/>
      <c r="K100" s="58" t="s">
        <v>1297</v>
      </c>
      <c r="L100" s="58" t="s">
        <v>1</v>
      </c>
      <c r="M100" s="58"/>
      <c r="N100" s="58" t="s">
        <v>1</v>
      </c>
      <c r="O100" s="58"/>
      <c r="P100" s="58" t="s">
        <v>1</v>
      </c>
      <c r="Q100" s="58"/>
      <c r="R100" s="58" t="s">
        <v>3</v>
      </c>
      <c r="S100" s="58" t="s">
        <v>1298</v>
      </c>
      <c r="T100" s="58" t="s">
        <v>3</v>
      </c>
      <c r="U100" s="58" t="s">
        <v>1299</v>
      </c>
      <c r="V100" s="58" t="s">
        <v>3</v>
      </c>
      <c r="W100" s="58" t="s">
        <v>1300</v>
      </c>
      <c r="X100" s="58" t="s">
        <v>3</v>
      </c>
      <c r="Y100" s="58" t="s">
        <v>1301</v>
      </c>
      <c r="Z100" s="58" t="s">
        <v>3</v>
      </c>
      <c r="AA100" s="58" t="s">
        <v>1301</v>
      </c>
      <c r="AB100" s="58" t="s">
        <v>3</v>
      </c>
      <c r="AC100" s="58" t="s">
        <v>3</v>
      </c>
      <c r="AD100" s="58" t="s">
        <v>1302</v>
      </c>
      <c r="AE100" s="58" t="s">
        <v>3</v>
      </c>
      <c r="AF100" s="58" t="s">
        <v>1303</v>
      </c>
      <c r="AG100" s="58" t="s">
        <v>3</v>
      </c>
      <c r="AH100" s="58" t="s">
        <v>1303</v>
      </c>
      <c r="AI100" s="58" t="s">
        <v>1304</v>
      </c>
    </row>
    <row r="101" spans="1:35" ht="33" customHeight="1" x14ac:dyDescent="0.2">
      <c r="A101" s="54" t="s">
        <v>689</v>
      </c>
      <c r="B101" s="55" t="s">
        <v>690</v>
      </c>
      <c r="C101" s="58" t="s">
        <v>679</v>
      </c>
      <c r="D101" s="58" t="s">
        <v>691</v>
      </c>
      <c r="E101" s="58" t="s">
        <v>867</v>
      </c>
      <c r="F101" s="58" t="s">
        <v>3</v>
      </c>
      <c r="G101" s="58"/>
      <c r="H101" s="58" t="s">
        <v>3</v>
      </c>
      <c r="I101" s="58"/>
      <c r="J101" s="58" t="s">
        <v>3</v>
      </c>
      <c r="K101" s="58"/>
      <c r="L101" s="58" t="s">
        <v>3</v>
      </c>
      <c r="M101" s="58"/>
      <c r="N101" s="58" t="s">
        <v>3</v>
      </c>
      <c r="O101" s="58"/>
      <c r="P101" s="58" t="s">
        <v>1</v>
      </c>
      <c r="Q101" s="58"/>
      <c r="R101" s="58" t="s">
        <v>3</v>
      </c>
      <c r="S101" s="58"/>
      <c r="T101" s="58" t="s">
        <v>3</v>
      </c>
      <c r="U101" s="58"/>
      <c r="V101" s="58" t="s">
        <v>3</v>
      </c>
      <c r="W101" s="58"/>
      <c r="X101" s="58" t="s">
        <v>3</v>
      </c>
      <c r="Y101" s="58"/>
      <c r="Z101" s="58" t="s">
        <v>3</v>
      </c>
      <c r="AA101" s="58"/>
      <c r="AB101" s="58" t="s">
        <v>3</v>
      </c>
      <c r="AC101" s="58" t="s">
        <v>3</v>
      </c>
      <c r="AD101" s="58"/>
      <c r="AE101" s="58" t="s">
        <v>3</v>
      </c>
      <c r="AF101" s="58"/>
      <c r="AG101" s="58" t="s">
        <v>3</v>
      </c>
      <c r="AH101" s="58"/>
      <c r="AI101" s="58" t="s">
        <v>649</v>
      </c>
    </row>
    <row r="102" spans="1:35" ht="33" customHeight="1" x14ac:dyDescent="0.2">
      <c r="A102" s="54" t="s">
        <v>878</v>
      </c>
      <c r="B102" s="55" t="s">
        <v>1502</v>
      </c>
      <c r="C102" s="58" t="s">
        <v>1503</v>
      </c>
      <c r="D102" s="58" t="s">
        <v>187</v>
      </c>
      <c r="E102" s="58" t="s">
        <v>187</v>
      </c>
      <c r="F102" s="58" t="s">
        <v>3</v>
      </c>
      <c r="G102" s="58" t="s">
        <v>1600</v>
      </c>
      <c r="H102" s="58" t="s">
        <v>3</v>
      </c>
      <c r="I102" s="58" t="s">
        <v>1601</v>
      </c>
      <c r="J102" s="58" t="s">
        <v>3</v>
      </c>
      <c r="K102" s="58" t="s">
        <v>1602</v>
      </c>
      <c r="L102" s="58" t="s">
        <v>3</v>
      </c>
      <c r="M102" s="58" t="s">
        <v>1603</v>
      </c>
      <c r="N102" s="58" t="s">
        <v>3</v>
      </c>
      <c r="O102" s="58" t="s">
        <v>1604</v>
      </c>
      <c r="P102" s="58" t="s">
        <v>3</v>
      </c>
      <c r="Q102" s="58" t="s">
        <v>1605</v>
      </c>
      <c r="R102" s="58" t="s">
        <v>3</v>
      </c>
      <c r="S102" s="58" t="s">
        <v>1606</v>
      </c>
      <c r="T102" s="58" t="s">
        <v>3</v>
      </c>
      <c r="U102" s="58" t="s">
        <v>1607</v>
      </c>
      <c r="V102" s="58" t="s">
        <v>3</v>
      </c>
      <c r="W102" s="58" t="s">
        <v>1608</v>
      </c>
      <c r="X102" s="58" t="s">
        <v>3</v>
      </c>
      <c r="Y102" s="58" t="s">
        <v>1609</v>
      </c>
      <c r="Z102" s="58" t="s">
        <v>3</v>
      </c>
      <c r="AA102" s="58" t="s">
        <v>1609</v>
      </c>
      <c r="AB102" s="58" t="s">
        <v>3</v>
      </c>
      <c r="AC102" s="58" t="s">
        <v>1</v>
      </c>
      <c r="AD102" s="58" t="s">
        <v>1610</v>
      </c>
      <c r="AE102" s="58" t="s">
        <v>3</v>
      </c>
      <c r="AF102" s="58" t="s">
        <v>1611</v>
      </c>
      <c r="AG102" s="58" t="s">
        <v>3</v>
      </c>
      <c r="AH102" s="58" t="s">
        <v>1612</v>
      </c>
      <c r="AI102" s="58" t="s">
        <v>879</v>
      </c>
    </row>
    <row r="103" spans="1:35" ht="33" customHeight="1" x14ac:dyDescent="0.2">
      <c r="A103" s="54" t="s">
        <v>1144</v>
      </c>
      <c r="B103" s="55" t="s">
        <v>1145</v>
      </c>
      <c r="C103" s="58" t="s">
        <v>1146</v>
      </c>
      <c r="D103" s="58" t="s">
        <v>187</v>
      </c>
      <c r="E103" s="58" t="s">
        <v>187</v>
      </c>
      <c r="F103" s="58" t="s">
        <v>3</v>
      </c>
      <c r="G103" s="58"/>
      <c r="H103" s="58" t="s">
        <v>3</v>
      </c>
      <c r="I103" s="58"/>
      <c r="J103" s="58" t="s">
        <v>3</v>
      </c>
      <c r="K103" s="58"/>
      <c r="L103" s="58" t="s">
        <v>1</v>
      </c>
      <c r="M103" s="58" t="s">
        <v>1223</v>
      </c>
      <c r="N103" s="58" t="s">
        <v>1</v>
      </c>
      <c r="O103" s="58" t="s">
        <v>1224</v>
      </c>
      <c r="P103" s="58" t="s">
        <v>1</v>
      </c>
      <c r="Q103" s="58"/>
      <c r="R103" s="58" t="s">
        <v>3</v>
      </c>
      <c r="S103" s="58" t="s">
        <v>1225</v>
      </c>
      <c r="T103" s="58" t="s">
        <v>3</v>
      </c>
      <c r="U103" s="58" t="s">
        <v>1226</v>
      </c>
      <c r="V103" s="58" t="s">
        <v>3</v>
      </c>
      <c r="W103" s="58"/>
      <c r="X103" s="58" t="s">
        <v>3</v>
      </c>
      <c r="Y103" s="58"/>
      <c r="Z103" s="58" t="s">
        <v>3</v>
      </c>
      <c r="AA103" s="58"/>
      <c r="AB103" s="58" t="s">
        <v>3</v>
      </c>
      <c r="AC103" s="58" t="s">
        <v>3</v>
      </c>
      <c r="AD103" s="58"/>
      <c r="AE103" s="58" t="s">
        <v>3</v>
      </c>
      <c r="AF103" s="58"/>
      <c r="AG103" s="58" t="s">
        <v>3</v>
      </c>
      <c r="AH103" s="58"/>
      <c r="AI103" s="58" t="s">
        <v>1227</v>
      </c>
    </row>
    <row r="104" spans="1:35" ht="33" customHeight="1" x14ac:dyDescent="0.2">
      <c r="A104" s="54" t="s">
        <v>509</v>
      </c>
      <c r="B104" s="55" t="s">
        <v>510</v>
      </c>
      <c r="C104" s="58" t="s">
        <v>511</v>
      </c>
      <c r="D104" s="58" t="s">
        <v>187</v>
      </c>
      <c r="E104" s="58" t="s">
        <v>187</v>
      </c>
      <c r="F104" s="58" t="s">
        <v>3</v>
      </c>
      <c r="G104" s="58" t="s">
        <v>512</v>
      </c>
      <c r="H104" s="58" t="s">
        <v>3</v>
      </c>
      <c r="I104" s="58" t="s">
        <v>513</v>
      </c>
      <c r="J104" s="58" t="s">
        <v>3</v>
      </c>
      <c r="K104" s="58" t="s">
        <v>514</v>
      </c>
      <c r="L104" s="58" t="s">
        <v>1</v>
      </c>
      <c r="M104" s="58"/>
      <c r="N104" s="58" t="s">
        <v>1</v>
      </c>
      <c r="O104" s="58"/>
      <c r="P104" s="58" t="s">
        <v>1</v>
      </c>
      <c r="Q104" s="58" t="s">
        <v>515</v>
      </c>
      <c r="R104" s="58" t="s">
        <v>3</v>
      </c>
      <c r="S104" s="58" t="s">
        <v>516</v>
      </c>
      <c r="T104" s="58" t="s">
        <v>3</v>
      </c>
      <c r="U104" s="58" t="s">
        <v>517</v>
      </c>
      <c r="V104" s="58" t="s">
        <v>3</v>
      </c>
      <c r="W104" s="58" t="s">
        <v>518</v>
      </c>
      <c r="X104" s="58" t="s">
        <v>3</v>
      </c>
      <c r="Y104" s="58" t="s">
        <v>519</v>
      </c>
      <c r="Z104" s="58" t="s">
        <v>3</v>
      </c>
      <c r="AA104" s="58" t="s">
        <v>520</v>
      </c>
      <c r="AB104" s="58" t="s">
        <v>3</v>
      </c>
      <c r="AC104" s="58" t="s">
        <v>3</v>
      </c>
      <c r="AD104" s="58" t="s">
        <v>521</v>
      </c>
      <c r="AE104" s="58" t="s">
        <v>3</v>
      </c>
      <c r="AF104" s="58" t="s">
        <v>522</v>
      </c>
      <c r="AG104" s="58" t="s">
        <v>3</v>
      </c>
      <c r="AH104" s="58" t="s">
        <v>523</v>
      </c>
      <c r="AI104" s="58" t="s">
        <v>524</v>
      </c>
    </row>
    <row r="105" spans="1:35" ht="33" customHeight="1" x14ac:dyDescent="0.2">
      <c r="A105" s="54" t="s">
        <v>598</v>
      </c>
      <c r="B105" s="55" t="s">
        <v>599</v>
      </c>
      <c r="C105" s="58" t="s">
        <v>600</v>
      </c>
      <c r="D105" s="58" t="s">
        <v>601</v>
      </c>
      <c r="E105" s="58" t="s">
        <v>865</v>
      </c>
      <c r="F105" s="58" t="s">
        <v>3</v>
      </c>
      <c r="G105" s="58" t="s">
        <v>602</v>
      </c>
      <c r="H105" s="58"/>
      <c r="I105" s="58" t="s">
        <v>603</v>
      </c>
      <c r="J105" s="58" t="s">
        <v>3</v>
      </c>
      <c r="K105" s="58" t="s">
        <v>604</v>
      </c>
      <c r="L105" s="58" t="s">
        <v>3</v>
      </c>
      <c r="M105" s="58" t="s">
        <v>605</v>
      </c>
      <c r="N105" s="58" t="s">
        <v>1</v>
      </c>
      <c r="O105" s="58" t="s">
        <v>606</v>
      </c>
      <c r="P105" s="58" t="s">
        <v>1</v>
      </c>
      <c r="Q105" s="58" t="s">
        <v>606</v>
      </c>
      <c r="R105" s="58" t="s">
        <v>3</v>
      </c>
      <c r="S105" s="58"/>
      <c r="T105" s="58" t="s">
        <v>3</v>
      </c>
      <c r="U105" s="58" t="s">
        <v>607</v>
      </c>
      <c r="V105" s="58" t="s">
        <v>3</v>
      </c>
      <c r="W105" s="58" t="s">
        <v>608</v>
      </c>
      <c r="X105" s="58" t="s">
        <v>3</v>
      </c>
      <c r="Y105" s="58" t="s">
        <v>609</v>
      </c>
      <c r="Z105" s="58" t="s">
        <v>3</v>
      </c>
      <c r="AA105" s="58" t="s">
        <v>610</v>
      </c>
      <c r="AB105" s="58" t="s">
        <v>1</v>
      </c>
      <c r="AC105" s="58" t="s">
        <v>3</v>
      </c>
      <c r="AD105" s="58" t="s">
        <v>611</v>
      </c>
      <c r="AE105" s="58" t="s">
        <v>3</v>
      </c>
      <c r="AF105" s="58" t="s">
        <v>612</v>
      </c>
      <c r="AG105" s="58" t="s">
        <v>3</v>
      </c>
      <c r="AH105" s="58" t="s">
        <v>613</v>
      </c>
      <c r="AI105" s="58" t="s">
        <v>614</v>
      </c>
    </row>
    <row r="106" spans="1:35" ht="33" customHeight="1" x14ac:dyDescent="0.2">
      <c r="A106" s="54" t="s">
        <v>598</v>
      </c>
      <c r="B106" s="55" t="s">
        <v>1062</v>
      </c>
      <c r="C106" s="58" t="s">
        <v>1063</v>
      </c>
      <c r="D106" s="58" t="s">
        <v>1064</v>
      </c>
      <c r="E106" s="58" t="s">
        <v>1125</v>
      </c>
      <c r="F106" s="58" t="s">
        <v>3</v>
      </c>
      <c r="G106" s="58"/>
      <c r="H106" s="58" t="s">
        <v>3</v>
      </c>
      <c r="I106" s="58"/>
      <c r="J106" s="58" t="s">
        <v>3</v>
      </c>
      <c r="K106" s="58"/>
      <c r="L106" s="58" t="s">
        <v>1</v>
      </c>
      <c r="M106" s="58"/>
      <c r="N106" s="58" t="s">
        <v>1</v>
      </c>
      <c r="O106" s="58"/>
      <c r="P106" s="58" t="s">
        <v>1</v>
      </c>
      <c r="Q106" s="58"/>
      <c r="R106" s="58" t="s">
        <v>3</v>
      </c>
      <c r="S106" s="58"/>
      <c r="T106" s="58" t="s">
        <v>3</v>
      </c>
      <c r="U106" s="58"/>
      <c r="V106" s="58" t="s">
        <v>3</v>
      </c>
      <c r="W106" s="58"/>
      <c r="X106" s="58" t="s">
        <v>3</v>
      </c>
      <c r="Y106" s="58"/>
      <c r="Z106" s="58" t="s">
        <v>3</v>
      </c>
      <c r="AA106" s="58"/>
      <c r="AB106" s="58" t="s">
        <v>1</v>
      </c>
      <c r="AC106" s="58" t="s">
        <v>3</v>
      </c>
      <c r="AD106" s="58"/>
      <c r="AE106" s="58" t="s">
        <v>3</v>
      </c>
      <c r="AF106" s="58"/>
      <c r="AG106" s="58" t="s">
        <v>3</v>
      </c>
      <c r="AH106" s="58"/>
      <c r="AI106" s="58" t="s">
        <v>1065</v>
      </c>
    </row>
    <row r="107" spans="1:35" ht="33" customHeight="1" x14ac:dyDescent="0.2">
      <c r="A107" s="54" t="s">
        <v>543</v>
      </c>
      <c r="B107" s="55" t="s">
        <v>544</v>
      </c>
      <c r="C107" s="58" t="s">
        <v>545</v>
      </c>
      <c r="D107" s="58" t="s">
        <v>546</v>
      </c>
      <c r="E107" s="58" t="s">
        <v>187</v>
      </c>
      <c r="F107" s="58" t="s">
        <v>3</v>
      </c>
      <c r="G107" s="58"/>
      <c r="H107" s="58" t="s">
        <v>3</v>
      </c>
      <c r="I107" s="58" t="s">
        <v>547</v>
      </c>
      <c r="J107" s="58" t="s">
        <v>3</v>
      </c>
      <c r="K107" s="58" t="s">
        <v>548</v>
      </c>
      <c r="L107" s="58" t="s">
        <v>3</v>
      </c>
      <c r="M107" s="58" t="s">
        <v>549</v>
      </c>
      <c r="N107" s="58" t="s">
        <v>1</v>
      </c>
      <c r="O107" s="58"/>
      <c r="P107" s="58" t="s">
        <v>1</v>
      </c>
      <c r="Q107" s="58"/>
      <c r="R107" s="58" t="s">
        <v>3</v>
      </c>
      <c r="S107" s="58"/>
      <c r="T107" s="58" t="s">
        <v>3</v>
      </c>
      <c r="U107" s="58" t="s">
        <v>550</v>
      </c>
      <c r="V107" s="58" t="s">
        <v>3</v>
      </c>
      <c r="W107" s="58"/>
      <c r="X107" s="58" t="s">
        <v>3</v>
      </c>
      <c r="Y107" s="58" t="s">
        <v>551</v>
      </c>
      <c r="Z107" s="58" t="s">
        <v>3</v>
      </c>
      <c r="AA107" s="58" t="s">
        <v>552</v>
      </c>
      <c r="AB107" s="58" t="s">
        <v>3</v>
      </c>
      <c r="AC107" s="58" t="s">
        <v>3</v>
      </c>
      <c r="AD107" s="58"/>
      <c r="AE107" s="58" t="s">
        <v>3</v>
      </c>
      <c r="AF107" s="58" t="s">
        <v>553</v>
      </c>
      <c r="AG107" s="58" t="s">
        <v>3</v>
      </c>
      <c r="AH107" s="58"/>
      <c r="AI107" s="58" t="s">
        <v>554</v>
      </c>
    </row>
    <row r="108" spans="1:35" ht="33" customHeight="1" x14ac:dyDescent="0.2">
      <c r="A108" s="54" t="s">
        <v>296</v>
      </c>
      <c r="B108" s="55" t="s">
        <v>297</v>
      </c>
      <c r="C108" s="58" t="s">
        <v>298</v>
      </c>
      <c r="D108" s="58" t="s">
        <v>299</v>
      </c>
      <c r="E108" s="58" t="s">
        <v>868</v>
      </c>
      <c r="F108" s="58" t="s">
        <v>3</v>
      </c>
      <c r="G108" s="58"/>
      <c r="H108" s="58" t="s">
        <v>3</v>
      </c>
      <c r="I108" s="58"/>
      <c r="J108" s="58" t="s">
        <v>3</v>
      </c>
      <c r="K108" s="58"/>
      <c r="L108" s="58" t="s">
        <v>3</v>
      </c>
      <c r="M108" s="58" t="s">
        <v>300</v>
      </c>
      <c r="N108" s="58" t="s">
        <v>1</v>
      </c>
      <c r="O108" s="58" t="s">
        <v>301</v>
      </c>
      <c r="P108" s="58" t="s">
        <v>1</v>
      </c>
      <c r="Q108" s="58"/>
      <c r="R108" s="58" t="s">
        <v>3</v>
      </c>
      <c r="S108" s="58"/>
      <c r="T108" s="58" t="s">
        <v>3</v>
      </c>
      <c r="U108" s="58"/>
      <c r="V108" s="58" t="s">
        <v>3</v>
      </c>
      <c r="W108" s="58"/>
      <c r="X108" s="58" t="s">
        <v>3</v>
      </c>
      <c r="Y108" s="58"/>
      <c r="Z108" s="58" t="s">
        <v>3</v>
      </c>
      <c r="AA108" s="58"/>
      <c r="AB108" s="58" t="s">
        <v>3</v>
      </c>
      <c r="AC108" s="58" t="s">
        <v>1</v>
      </c>
      <c r="AD108" s="58" t="s">
        <v>302</v>
      </c>
      <c r="AE108" s="58" t="s">
        <v>3</v>
      </c>
      <c r="AF108" s="58"/>
      <c r="AG108" s="58" t="s">
        <v>3</v>
      </c>
      <c r="AH108" s="58"/>
      <c r="AI108" s="58" t="s">
        <v>303</v>
      </c>
    </row>
    <row r="109" spans="1:35" ht="33" customHeight="1" x14ac:dyDescent="0.2">
      <c r="A109" s="54" t="s">
        <v>561</v>
      </c>
      <c r="B109" s="55" t="s">
        <v>562</v>
      </c>
      <c r="C109" s="58" t="s">
        <v>563</v>
      </c>
      <c r="D109" s="58" t="s">
        <v>564</v>
      </c>
      <c r="E109" s="58" t="s">
        <v>187</v>
      </c>
      <c r="F109" s="58" t="s">
        <v>3</v>
      </c>
      <c r="G109" s="58" t="s">
        <v>565</v>
      </c>
      <c r="H109" s="58" t="s">
        <v>3</v>
      </c>
      <c r="I109" s="58" t="s">
        <v>566</v>
      </c>
      <c r="J109" s="58" t="s">
        <v>1</v>
      </c>
      <c r="K109" s="58" t="s">
        <v>567</v>
      </c>
      <c r="L109" s="58" t="s">
        <v>1</v>
      </c>
      <c r="M109" s="58" t="s">
        <v>568</v>
      </c>
      <c r="N109" s="58" t="s">
        <v>1</v>
      </c>
      <c r="O109" s="58" t="s">
        <v>569</v>
      </c>
      <c r="P109" s="58" t="s">
        <v>1</v>
      </c>
      <c r="Q109" s="58" t="s">
        <v>570</v>
      </c>
      <c r="R109" s="58" t="s">
        <v>3</v>
      </c>
      <c r="S109" s="58" t="s">
        <v>571</v>
      </c>
      <c r="T109" s="58" t="s">
        <v>3</v>
      </c>
      <c r="U109" s="58" t="s">
        <v>572</v>
      </c>
      <c r="V109" s="58" t="s">
        <v>3</v>
      </c>
      <c r="W109" s="58" t="s">
        <v>573</v>
      </c>
      <c r="X109" s="58" t="s">
        <v>3</v>
      </c>
      <c r="Y109" s="58" t="s">
        <v>574</v>
      </c>
      <c r="Z109" s="58" t="s">
        <v>1</v>
      </c>
      <c r="AA109" s="58"/>
      <c r="AB109" s="58" t="s">
        <v>1</v>
      </c>
      <c r="AC109" s="58" t="s">
        <v>1</v>
      </c>
      <c r="AD109" s="58"/>
      <c r="AE109" s="58" t="s">
        <v>1</v>
      </c>
      <c r="AF109" s="58"/>
      <c r="AG109" s="58" t="s">
        <v>3</v>
      </c>
      <c r="AH109" s="58"/>
      <c r="AI109" s="58" t="s">
        <v>575</v>
      </c>
    </row>
    <row r="110" spans="1:35" ht="33" customHeight="1" x14ac:dyDescent="0.2">
      <c r="A110" s="54" t="s">
        <v>940</v>
      </c>
      <c r="B110" s="55" t="s">
        <v>940</v>
      </c>
      <c r="C110" s="58" t="s">
        <v>941</v>
      </c>
      <c r="D110" s="58" t="s">
        <v>942</v>
      </c>
      <c r="E110" s="58" t="s">
        <v>187</v>
      </c>
      <c r="F110" s="58" t="s">
        <v>1</v>
      </c>
      <c r="G110" s="58" t="s">
        <v>943</v>
      </c>
      <c r="H110" s="58" t="s">
        <v>3</v>
      </c>
      <c r="I110" s="58"/>
      <c r="J110" s="58" t="s">
        <v>3</v>
      </c>
      <c r="K110" s="58"/>
      <c r="L110" s="58" t="s">
        <v>1</v>
      </c>
      <c r="M110" s="58"/>
      <c r="N110" s="58" t="s">
        <v>1</v>
      </c>
      <c r="O110" s="58"/>
      <c r="P110" s="58" t="s">
        <v>1</v>
      </c>
      <c r="Q110" s="58"/>
      <c r="R110" s="58" t="s">
        <v>3</v>
      </c>
      <c r="S110" s="58" t="s">
        <v>944</v>
      </c>
      <c r="T110" s="58" t="s">
        <v>1</v>
      </c>
      <c r="U110" s="58" t="s">
        <v>945</v>
      </c>
      <c r="V110" s="58" t="s">
        <v>1</v>
      </c>
      <c r="W110" s="58" t="s">
        <v>946</v>
      </c>
      <c r="X110" s="58" t="s">
        <v>4</v>
      </c>
      <c r="Y110" s="58" t="s">
        <v>947</v>
      </c>
      <c r="Z110" s="58" t="s">
        <v>3</v>
      </c>
      <c r="AA110" s="58" t="s">
        <v>948</v>
      </c>
      <c r="AB110" s="58" t="s">
        <v>1</v>
      </c>
      <c r="AC110" s="58" t="s">
        <v>3</v>
      </c>
      <c r="AD110" s="58" t="s">
        <v>949</v>
      </c>
      <c r="AE110" s="58" t="s">
        <v>1</v>
      </c>
      <c r="AF110" s="58"/>
      <c r="AG110" s="58" t="s">
        <v>1</v>
      </c>
      <c r="AH110" s="58"/>
      <c r="AI110" s="58" t="s">
        <v>950</v>
      </c>
    </row>
    <row r="111" spans="1:35" ht="33" customHeight="1" x14ac:dyDescent="0.2">
      <c r="A111" s="54" t="s">
        <v>509</v>
      </c>
      <c r="B111" s="55" t="s">
        <v>525</v>
      </c>
      <c r="C111" s="58" t="s">
        <v>526</v>
      </c>
      <c r="D111" s="58" t="s">
        <v>187</v>
      </c>
      <c r="E111" s="58" t="s">
        <v>187</v>
      </c>
      <c r="F111" s="58" t="s">
        <v>3</v>
      </c>
      <c r="G111" s="58" t="s">
        <v>512</v>
      </c>
      <c r="H111" s="58" t="s">
        <v>3</v>
      </c>
      <c r="I111" s="58" t="s">
        <v>513</v>
      </c>
      <c r="J111" s="58" t="s">
        <v>3</v>
      </c>
      <c r="K111" s="58" t="s">
        <v>514</v>
      </c>
      <c r="L111" s="58" t="s">
        <v>1</v>
      </c>
      <c r="M111" s="58"/>
      <c r="N111" s="58" t="s">
        <v>1</v>
      </c>
      <c r="O111" s="58"/>
      <c r="P111" s="58" t="s">
        <v>1</v>
      </c>
      <c r="Q111" s="58" t="s">
        <v>527</v>
      </c>
      <c r="R111" s="58" t="s">
        <v>3</v>
      </c>
      <c r="S111" s="58" t="s">
        <v>528</v>
      </c>
      <c r="T111" s="58" t="s">
        <v>3</v>
      </c>
      <c r="U111" s="58" t="s">
        <v>529</v>
      </c>
      <c r="V111" s="58" t="s">
        <v>3</v>
      </c>
      <c r="W111" s="58" t="s">
        <v>530</v>
      </c>
      <c r="X111" s="58" t="s">
        <v>3</v>
      </c>
      <c r="Y111" s="58" t="s">
        <v>519</v>
      </c>
      <c r="Z111" s="58" t="s">
        <v>3</v>
      </c>
      <c r="AA111" s="58" t="s">
        <v>531</v>
      </c>
      <c r="AB111" s="58" t="s">
        <v>3</v>
      </c>
      <c r="AC111" s="58" t="s">
        <v>3</v>
      </c>
      <c r="AD111" s="58" t="s">
        <v>532</v>
      </c>
      <c r="AE111" s="58" t="s">
        <v>3</v>
      </c>
      <c r="AF111" s="58" t="s">
        <v>522</v>
      </c>
      <c r="AG111" s="58" t="s">
        <v>3</v>
      </c>
      <c r="AH111" s="58" t="s">
        <v>523</v>
      </c>
      <c r="AI111" s="58" t="s">
        <v>524</v>
      </c>
    </row>
    <row r="112" spans="1:35" ht="33" customHeight="1" x14ac:dyDescent="0.2">
      <c r="A112" s="54" t="s">
        <v>1337</v>
      </c>
      <c r="B112" s="55" t="s">
        <v>1338</v>
      </c>
      <c r="C112" s="58" t="s">
        <v>1339</v>
      </c>
      <c r="D112" s="58" t="s">
        <v>187</v>
      </c>
      <c r="E112" s="58" t="s">
        <v>187</v>
      </c>
      <c r="F112" s="58" t="s">
        <v>1</v>
      </c>
      <c r="G112" s="58"/>
      <c r="H112" s="58" t="s">
        <v>3</v>
      </c>
      <c r="I112" s="58"/>
      <c r="J112" s="58" t="s">
        <v>3</v>
      </c>
      <c r="K112" s="58"/>
      <c r="L112" s="58" t="s">
        <v>1</v>
      </c>
      <c r="M112" s="58"/>
      <c r="N112" s="58" t="s">
        <v>1</v>
      </c>
      <c r="O112" s="58" t="s">
        <v>1407</v>
      </c>
      <c r="P112" s="58" t="s">
        <v>1</v>
      </c>
      <c r="Q112" s="58"/>
      <c r="R112" s="58" t="s">
        <v>3</v>
      </c>
      <c r="S112" s="58"/>
      <c r="T112" s="58" t="s">
        <v>3</v>
      </c>
      <c r="U112" s="58"/>
      <c r="V112" s="58" t="s">
        <v>3</v>
      </c>
      <c r="W112" s="58"/>
      <c r="X112" s="58" t="s">
        <v>4</v>
      </c>
      <c r="Y112" s="58"/>
      <c r="Z112" s="58" t="s">
        <v>3</v>
      </c>
      <c r="AA112" s="58"/>
      <c r="AB112" s="58" t="s">
        <v>3</v>
      </c>
      <c r="AC112" s="58" t="s">
        <v>1</v>
      </c>
      <c r="AD112" s="58" t="s">
        <v>1408</v>
      </c>
      <c r="AE112" s="58" t="s">
        <v>3</v>
      </c>
      <c r="AF112" s="58"/>
      <c r="AG112" s="58" t="s">
        <v>3</v>
      </c>
      <c r="AH112" s="58"/>
      <c r="AI112" s="58" t="s">
        <v>1336</v>
      </c>
    </row>
    <row r="113" spans="1:35" ht="33" customHeight="1" x14ac:dyDescent="0.2">
      <c r="A113" s="54" t="s">
        <v>256</v>
      </c>
      <c r="B113" s="55" t="s">
        <v>257</v>
      </c>
      <c r="C113" s="58" t="s">
        <v>258</v>
      </c>
      <c r="D113" s="58" t="s">
        <v>259</v>
      </c>
      <c r="E113" s="58" t="s">
        <v>187</v>
      </c>
      <c r="F113" s="58"/>
      <c r="G113" s="58" t="s">
        <v>260</v>
      </c>
      <c r="H113" s="58" t="s">
        <v>3</v>
      </c>
      <c r="I113" s="58" t="s">
        <v>261</v>
      </c>
      <c r="J113" s="58" t="s">
        <v>3</v>
      </c>
      <c r="K113" s="58" t="s">
        <v>262</v>
      </c>
      <c r="L113" s="58" t="s">
        <v>3</v>
      </c>
      <c r="M113" s="58" t="s">
        <v>263</v>
      </c>
      <c r="N113" s="58" t="s">
        <v>3</v>
      </c>
      <c r="O113" s="58" t="s">
        <v>264</v>
      </c>
      <c r="P113" s="58" t="s">
        <v>3</v>
      </c>
      <c r="Q113" s="58" t="s">
        <v>264</v>
      </c>
      <c r="R113" s="58" t="s">
        <v>3</v>
      </c>
      <c r="S113" s="58" t="s">
        <v>265</v>
      </c>
      <c r="T113" s="58" t="s">
        <v>3</v>
      </c>
      <c r="U113" s="58" t="s">
        <v>266</v>
      </c>
      <c r="V113" s="58" t="s">
        <v>3</v>
      </c>
      <c r="W113" s="58" t="s">
        <v>267</v>
      </c>
      <c r="X113" s="58" t="s">
        <v>4</v>
      </c>
      <c r="Y113" s="58"/>
      <c r="Z113" s="58" t="s">
        <v>3</v>
      </c>
      <c r="AA113" s="58" t="s">
        <v>268</v>
      </c>
      <c r="AB113" s="58" t="s">
        <v>3</v>
      </c>
      <c r="AC113" s="58" t="s">
        <v>3</v>
      </c>
      <c r="AD113" s="58" t="s">
        <v>269</v>
      </c>
      <c r="AE113" s="58" t="s">
        <v>3</v>
      </c>
      <c r="AF113" s="58" t="s">
        <v>270</v>
      </c>
      <c r="AG113" s="58" t="s">
        <v>3</v>
      </c>
      <c r="AH113" s="58" t="s">
        <v>271</v>
      </c>
      <c r="AI113" s="58" t="s">
        <v>272</v>
      </c>
    </row>
    <row r="114" spans="1:35" ht="33" customHeight="1" x14ac:dyDescent="0.2">
      <c r="A114" s="54" t="s">
        <v>501</v>
      </c>
      <c r="B114" s="55" t="s">
        <v>502</v>
      </c>
      <c r="C114" s="58" t="s">
        <v>503</v>
      </c>
      <c r="D114" s="58" t="s">
        <v>187</v>
      </c>
      <c r="E114" s="58" t="s">
        <v>187</v>
      </c>
      <c r="F114" s="58" t="s">
        <v>1</v>
      </c>
      <c r="G114" s="58"/>
      <c r="H114" s="58" t="s">
        <v>3</v>
      </c>
      <c r="I114" s="58"/>
      <c r="J114" s="58" t="s">
        <v>3</v>
      </c>
      <c r="K114" s="58"/>
      <c r="L114" s="58" t="s">
        <v>3</v>
      </c>
      <c r="M114" s="58"/>
      <c r="N114" s="58" t="s">
        <v>1</v>
      </c>
      <c r="O114" s="58"/>
      <c r="P114" s="58" t="s">
        <v>1</v>
      </c>
      <c r="Q114" s="58"/>
      <c r="R114" s="58" t="s">
        <v>3</v>
      </c>
      <c r="S114" s="58"/>
      <c r="T114" s="58"/>
      <c r="U114" s="58"/>
      <c r="V114" s="58" t="s">
        <v>1</v>
      </c>
      <c r="W114" s="58"/>
      <c r="X114" s="58" t="s">
        <v>4</v>
      </c>
      <c r="Y114" s="58"/>
      <c r="Z114" s="58" t="s">
        <v>3</v>
      </c>
      <c r="AA114" s="58"/>
      <c r="AB114" s="58" t="s">
        <v>3</v>
      </c>
      <c r="AC114" s="58" t="s">
        <v>3</v>
      </c>
      <c r="AD114" s="58"/>
      <c r="AE114" s="58" t="s">
        <v>3</v>
      </c>
      <c r="AF114" s="58"/>
      <c r="AG114" s="58" t="s">
        <v>3</v>
      </c>
      <c r="AH114" s="58"/>
      <c r="AI114" s="58" t="s">
        <v>504</v>
      </c>
    </row>
    <row r="115" spans="1:35" ht="33" customHeight="1" x14ac:dyDescent="0.2">
      <c r="A115" s="54" t="s">
        <v>1507</v>
      </c>
      <c r="B115" s="55" t="s">
        <v>1508</v>
      </c>
      <c r="C115" s="58" t="s">
        <v>1509</v>
      </c>
      <c r="D115" s="58" t="s">
        <v>1510</v>
      </c>
      <c r="E115" s="58" t="s">
        <v>1510</v>
      </c>
      <c r="F115" s="58" t="s">
        <v>3</v>
      </c>
      <c r="G115" s="58"/>
      <c r="H115" s="58" t="s">
        <v>3</v>
      </c>
      <c r="I115" s="58"/>
      <c r="J115" s="58" t="s">
        <v>3</v>
      </c>
      <c r="K115" s="58"/>
      <c r="L115" s="58" t="s">
        <v>1</v>
      </c>
      <c r="M115" s="58"/>
      <c r="N115" s="58" t="s">
        <v>3</v>
      </c>
      <c r="O115" s="58"/>
      <c r="P115" s="58" t="s">
        <v>1</v>
      </c>
      <c r="Q115" s="58"/>
      <c r="R115" s="58" t="s">
        <v>3</v>
      </c>
      <c r="S115" s="58"/>
      <c r="T115" s="58" t="s">
        <v>3</v>
      </c>
      <c r="U115" s="58"/>
      <c r="V115" s="58" t="s">
        <v>3</v>
      </c>
      <c r="W115" s="58"/>
      <c r="X115" s="58" t="s">
        <v>3</v>
      </c>
      <c r="Y115" s="58"/>
      <c r="Z115" s="58" t="s">
        <v>3</v>
      </c>
      <c r="AA115" s="58"/>
      <c r="AB115" s="58" t="s">
        <v>3</v>
      </c>
      <c r="AC115" s="58" t="s">
        <v>3</v>
      </c>
      <c r="AD115" s="58"/>
      <c r="AE115" s="58" t="s">
        <v>3</v>
      </c>
      <c r="AF115" s="58"/>
      <c r="AG115" s="58" t="s">
        <v>3</v>
      </c>
      <c r="AH115" s="58"/>
      <c r="AI115" s="58" t="s">
        <v>1615</v>
      </c>
    </row>
    <row r="116" spans="1:35" ht="33" customHeight="1" x14ac:dyDescent="0.2">
      <c r="A116" s="54" t="s">
        <v>233</v>
      </c>
      <c r="B116" s="55" t="s">
        <v>234</v>
      </c>
      <c r="C116" s="58" t="s">
        <v>235</v>
      </c>
      <c r="D116" s="58" t="s">
        <v>236</v>
      </c>
      <c r="E116" s="58" t="s">
        <v>187</v>
      </c>
      <c r="F116" s="58" t="s">
        <v>1</v>
      </c>
      <c r="G116" s="58" t="s">
        <v>237</v>
      </c>
      <c r="H116" s="58" t="s">
        <v>1</v>
      </c>
      <c r="I116" s="58" t="s">
        <v>238</v>
      </c>
      <c r="J116" s="58" t="s">
        <v>3</v>
      </c>
      <c r="K116" s="58" t="s">
        <v>239</v>
      </c>
      <c r="L116" s="58" t="s">
        <v>1</v>
      </c>
      <c r="M116" s="58" t="s">
        <v>240</v>
      </c>
      <c r="N116" s="58" t="s">
        <v>1</v>
      </c>
      <c r="O116" s="58" t="s">
        <v>241</v>
      </c>
      <c r="P116" s="58" t="s">
        <v>1</v>
      </c>
      <c r="Q116" s="58" t="s">
        <v>242</v>
      </c>
      <c r="R116" s="58" t="s">
        <v>3</v>
      </c>
      <c r="S116" s="58" t="s">
        <v>243</v>
      </c>
      <c r="T116" s="58" t="s">
        <v>3</v>
      </c>
      <c r="U116" s="58" t="s">
        <v>244</v>
      </c>
      <c r="V116" s="58" t="s">
        <v>3</v>
      </c>
      <c r="W116" s="58" t="s">
        <v>245</v>
      </c>
      <c r="X116" s="58" t="s">
        <v>4</v>
      </c>
      <c r="Y116" s="58"/>
      <c r="Z116" s="58" t="s">
        <v>3</v>
      </c>
      <c r="AA116" s="58" t="s">
        <v>246</v>
      </c>
      <c r="AB116" s="58" t="s">
        <v>3</v>
      </c>
      <c r="AC116" s="58" t="s">
        <v>1</v>
      </c>
      <c r="AD116" s="58" t="s">
        <v>247</v>
      </c>
      <c r="AE116" s="58" t="s">
        <v>1</v>
      </c>
      <c r="AF116" s="58" t="s">
        <v>248</v>
      </c>
      <c r="AG116" s="58" t="s">
        <v>3</v>
      </c>
      <c r="AH116" s="58" t="s">
        <v>249</v>
      </c>
      <c r="AI116" s="58" t="s">
        <v>250</v>
      </c>
    </row>
    <row r="117" spans="1:35" s="17" customFormat="1" ht="33" customHeight="1" x14ac:dyDescent="0.2">
      <c r="A117" s="54" t="s">
        <v>1459</v>
      </c>
      <c r="B117" s="55" t="s">
        <v>1459</v>
      </c>
      <c r="C117" s="58" t="s">
        <v>1460</v>
      </c>
      <c r="D117" s="58" t="s">
        <v>187</v>
      </c>
      <c r="E117" s="58" t="s">
        <v>187</v>
      </c>
      <c r="F117" s="58" t="s">
        <v>3</v>
      </c>
      <c r="G117" s="58" t="s">
        <v>1511</v>
      </c>
      <c r="H117" s="58" t="s">
        <v>3</v>
      </c>
      <c r="I117" s="58" t="s">
        <v>1512</v>
      </c>
      <c r="J117" s="58" t="s">
        <v>3</v>
      </c>
      <c r="K117" s="58"/>
      <c r="L117" s="58" t="s">
        <v>3</v>
      </c>
      <c r="M117" s="58" t="s">
        <v>1513</v>
      </c>
      <c r="N117" s="58" t="s">
        <v>1</v>
      </c>
      <c r="O117" s="58" t="s">
        <v>1514</v>
      </c>
      <c r="P117" s="58" t="s">
        <v>1</v>
      </c>
      <c r="Q117" s="58" t="s">
        <v>1514</v>
      </c>
      <c r="R117" s="58" t="s">
        <v>3</v>
      </c>
      <c r="S117" s="58" t="s">
        <v>1515</v>
      </c>
      <c r="T117" s="58" t="s">
        <v>3</v>
      </c>
      <c r="U117" s="58" t="s">
        <v>1516</v>
      </c>
      <c r="V117" s="58" t="s">
        <v>3</v>
      </c>
      <c r="W117" s="58" t="s">
        <v>1517</v>
      </c>
      <c r="X117" s="58" t="s">
        <v>3</v>
      </c>
      <c r="Y117" s="58" t="s">
        <v>1518</v>
      </c>
      <c r="Z117" s="58" t="s">
        <v>3</v>
      </c>
      <c r="AA117" s="58"/>
      <c r="AB117" s="58" t="s">
        <v>3</v>
      </c>
      <c r="AC117" s="58" t="s">
        <v>3</v>
      </c>
      <c r="AD117" s="58" t="s">
        <v>1519</v>
      </c>
      <c r="AE117" s="58" t="s">
        <v>1</v>
      </c>
      <c r="AF117" s="58" t="s">
        <v>1520</v>
      </c>
      <c r="AG117" s="58" t="s">
        <v>3</v>
      </c>
      <c r="AH117" s="58" t="s">
        <v>1521</v>
      </c>
      <c r="AI117" s="58" t="s">
        <v>1522</v>
      </c>
    </row>
    <row r="118" spans="1:35" ht="33" customHeight="1" x14ac:dyDescent="0.2">
      <c r="A118" s="54" t="s">
        <v>743</v>
      </c>
      <c r="B118" s="55" t="s">
        <v>743</v>
      </c>
      <c r="C118" s="58" t="s">
        <v>744</v>
      </c>
      <c r="D118" s="58" t="s">
        <v>745</v>
      </c>
      <c r="E118" s="58" t="s">
        <v>187</v>
      </c>
      <c r="F118" s="58" t="s">
        <v>3</v>
      </c>
      <c r="G118" s="58" t="s">
        <v>746</v>
      </c>
      <c r="H118" s="58" t="s">
        <v>3</v>
      </c>
      <c r="I118" s="58" t="s">
        <v>747</v>
      </c>
      <c r="J118" s="58" t="s">
        <v>3</v>
      </c>
      <c r="K118" s="58" t="s">
        <v>748</v>
      </c>
      <c r="L118" s="58" t="s">
        <v>1</v>
      </c>
      <c r="M118" s="58"/>
      <c r="N118" s="58" t="s">
        <v>1</v>
      </c>
      <c r="O118" s="58" t="s">
        <v>749</v>
      </c>
      <c r="P118" s="58" t="s">
        <v>1</v>
      </c>
      <c r="Q118" s="58"/>
      <c r="R118" s="58" t="s">
        <v>3</v>
      </c>
      <c r="S118" s="58"/>
      <c r="T118" s="58" t="s">
        <v>3</v>
      </c>
      <c r="U118" s="58" t="s">
        <v>750</v>
      </c>
      <c r="V118" s="58" t="s">
        <v>3</v>
      </c>
      <c r="W118" s="58" t="s">
        <v>751</v>
      </c>
      <c r="X118" s="58" t="s">
        <v>3</v>
      </c>
      <c r="Y118" s="58"/>
      <c r="Z118" s="58" t="s">
        <v>3</v>
      </c>
      <c r="AA118" s="58"/>
      <c r="AB118" s="58" t="s">
        <v>3</v>
      </c>
      <c r="AC118" s="58"/>
      <c r="AD118" s="58" t="s">
        <v>752</v>
      </c>
      <c r="AE118" s="58" t="s">
        <v>3</v>
      </c>
      <c r="AF118" s="58"/>
      <c r="AG118" s="58" t="s">
        <v>3</v>
      </c>
      <c r="AH118" s="58"/>
      <c r="AI118" s="58" t="s">
        <v>753</v>
      </c>
    </row>
    <row r="119" spans="1:35" ht="33" customHeight="1" x14ac:dyDescent="0.2">
      <c r="A119" s="54" t="s">
        <v>412</v>
      </c>
      <c r="B119" s="55" t="s">
        <v>413</v>
      </c>
      <c r="C119" s="58" t="s">
        <v>414</v>
      </c>
      <c r="D119" s="58" t="s">
        <v>415</v>
      </c>
      <c r="E119" s="58" t="s">
        <v>869</v>
      </c>
      <c r="F119" s="58" t="s">
        <v>3</v>
      </c>
      <c r="G119" s="58" t="s">
        <v>416</v>
      </c>
      <c r="H119" s="58" t="s">
        <v>3</v>
      </c>
      <c r="I119" s="58" t="s">
        <v>417</v>
      </c>
      <c r="J119" s="58" t="s">
        <v>3</v>
      </c>
      <c r="K119" s="58" t="s">
        <v>416</v>
      </c>
      <c r="L119" s="58" t="s">
        <v>3</v>
      </c>
      <c r="M119" s="58" t="s">
        <v>418</v>
      </c>
      <c r="N119" s="58" t="s">
        <v>1</v>
      </c>
      <c r="O119" s="58"/>
      <c r="P119" s="58" t="s">
        <v>1</v>
      </c>
      <c r="Q119" s="58"/>
      <c r="R119" s="58" t="s">
        <v>3</v>
      </c>
      <c r="S119" s="58"/>
      <c r="T119" s="58" t="s">
        <v>3</v>
      </c>
      <c r="U119" s="58" t="s">
        <v>419</v>
      </c>
      <c r="V119" s="58" t="s">
        <v>3</v>
      </c>
      <c r="W119" s="58" t="s">
        <v>420</v>
      </c>
      <c r="X119" s="58" t="s">
        <v>3</v>
      </c>
      <c r="Y119" s="58" t="s">
        <v>421</v>
      </c>
      <c r="Z119" s="58" t="s">
        <v>3</v>
      </c>
      <c r="AA119" s="58" t="s">
        <v>421</v>
      </c>
      <c r="AB119" s="58" t="s">
        <v>3</v>
      </c>
      <c r="AC119" s="58" t="s">
        <v>3</v>
      </c>
      <c r="AD119" s="58" t="s">
        <v>422</v>
      </c>
      <c r="AE119" s="58" t="s">
        <v>3</v>
      </c>
      <c r="AF119" s="58" t="s">
        <v>423</v>
      </c>
      <c r="AG119" s="58" t="s">
        <v>3</v>
      </c>
      <c r="AH119" s="58" t="s">
        <v>424</v>
      </c>
      <c r="AI119" s="58" t="s">
        <v>425</v>
      </c>
    </row>
    <row r="120" spans="1:35" ht="33" customHeight="1" x14ac:dyDescent="0.2">
      <c r="A120" s="54" t="s">
        <v>485</v>
      </c>
      <c r="B120" s="55" t="s">
        <v>485</v>
      </c>
      <c r="C120" s="58" t="s">
        <v>486</v>
      </c>
      <c r="D120" s="58" t="s">
        <v>487</v>
      </c>
      <c r="E120" s="58" t="s">
        <v>187</v>
      </c>
      <c r="F120" s="58" t="s">
        <v>3</v>
      </c>
      <c r="G120" s="58"/>
      <c r="H120" s="58" t="s">
        <v>3</v>
      </c>
      <c r="I120" s="58"/>
      <c r="J120" s="58" t="s">
        <v>3</v>
      </c>
      <c r="K120" s="58"/>
      <c r="L120" s="58" t="s">
        <v>3</v>
      </c>
      <c r="M120" s="58"/>
      <c r="N120" s="58" t="s">
        <v>1</v>
      </c>
      <c r="O120" s="58"/>
      <c r="P120" s="58" t="s">
        <v>1</v>
      </c>
      <c r="Q120" s="58"/>
      <c r="R120" s="58" t="s">
        <v>3</v>
      </c>
      <c r="S120" s="58"/>
      <c r="T120" s="58" t="s">
        <v>3</v>
      </c>
      <c r="U120" s="58"/>
      <c r="V120" s="58" t="s">
        <v>3</v>
      </c>
      <c r="W120" s="58"/>
      <c r="X120" s="58" t="s">
        <v>3</v>
      </c>
      <c r="Y120" s="58"/>
      <c r="Z120" s="58" t="s">
        <v>3</v>
      </c>
      <c r="AA120" s="58"/>
      <c r="AB120" s="58" t="s">
        <v>3</v>
      </c>
      <c r="AC120" s="58" t="s">
        <v>3</v>
      </c>
      <c r="AD120" s="58"/>
      <c r="AE120" s="58" t="s">
        <v>1</v>
      </c>
      <c r="AF120" s="58"/>
      <c r="AG120" s="58" t="s">
        <v>3</v>
      </c>
      <c r="AH120" s="58"/>
      <c r="AI120" s="58" t="s">
        <v>488</v>
      </c>
    </row>
    <row r="121" spans="1:35" ht="33" customHeight="1" x14ac:dyDescent="0.2">
      <c r="A121" s="54" t="s">
        <v>1345</v>
      </c>
      <c r="B121" s="55" t="s">
        <v>1346</v>
      </c>
      <c r="C121" s="58" t="s">
        <v>1347</v>
      </c>
      <c r="D121" s="58" t="s">
        <v>187</v>
      </c>
      <c r="E121" s="58" t="s">
        <v>187</v>
      </c>
      <c r="F121" s="58" t="s">
        <v>3</v>
      </c>
      <c r="G121" s="58"/>
      <c r="H121" s="58" t="s">
        <v>3</v>
      </c>
      <c r="I121" s="58"/>
      <c r="J121" s="58" t="s">
        <v>3</v>
      </c>
      <c r="K121" s="58"/>
      <c r="L121" s="58" t="s">
        <v>3</v>
      </c>
      <c r="M121" s="58"/>
      <c r="N121" s="58" t="s">
        <v>1</v>
      </c>
      <c r="O121" s="58" t="s">
        <v>1414</v>
      </c>
      <c r="P121" s="58" t="s">
        <v>1</v>
      </c>
      <c r="Q121" s="58" t="s">
        <v>1415</v>
      </c>
      <c r="R121" s="58" t="s">
        <v>3</v>
      </c>
      <c r="S121" s="58"/>
      <c r="T121" s="58" t="s">
        <v>3</v>
      </c>
      <c r="U121" s="58"/>
      <c r="V121" s="58" t="s">
        <v>3</v>
      </c>
      <c r="W121" s="58"/>
      <c r="X121" s="58" t="s">
        <v>3</v>
      </c>
      <c r="Y121" s="58"/>
      <c r="Z121" s="58"/>
      <c r="AA121" s="58"/>
      <c r="AB121" s="58" t="s">
        <v>3</v>
      </c>
      <c r="AC121" s="58" t="s">
        <v>3</v>
      </c>
      <c r="AD121" s="58"/>
      <c r="AE121" s="58" t="s">
        <v>1</v>
      </c>
      <c r="AF121" s="58" t="s">
        <v>1416</v>
      </c>
      <c r="AG121" s="58" t="s">
        <v>3</v>
      </c>
      <c r="AH121" s="58"/>
      <c r="AI121" s="58" t="s">
        <v>1417</v>
      </c>
    </row>
    <row r="122" spans="1:35" ht="33" customHeight="1" x14ac:dyDescent="0.2">
      <c r="A122" s="54" t="s">
        <v>1180</v>
      </c>
      <c r="B122" s="55" t="s">
        <v>1181</v>
      </c>
      <c r="C122" s="58" t="s">
        <v>1182</v>
      </c>
      <c r="D122" s="58" t="s">
        <v>1126</v>
      </c>
      <c r="E122" s="58" t="s">
        <v>1126</v>
      </c>
      <c r="F122" s="58" t="s">
        <v>3</v>
      </c>
      <c r="G122" s="58" t="s">
        <v>1270</v>
      </c>
      <c r="H122" s="58" t="s">
        <v>3</v>
      </c>
      <c r="I122" s="58" t="s">
        <v>1271</v>
      </c>
      <c r="J122" s="58" t="s">
        <v>3</v>
      </c>
      <c r="K122" s="58" t="s">
        <v>1272</v>
      </c>
      <c r="L122" s="58" t="s">
        <v>3</v>
      </c>
      <c r="M122" s="58" t="s">
        <v>1458</v>
      </c>
      <c r="N122" s="58" t="s">
        <v>1</v>
      </c>
      <c r="O122" s="58" t="s">
        <v>1273</v>
      </c>
      <c r="P122" s="58" t="s">
        <v>1</v>
      </c>
      <c r="Q122" s="58" t="s">
        <v>1273</v>
      </c>
      <c r="R122" s="58" t="s">
        <v>3</v>
      </c>
      <c r="S122" s="58"/>
      <c r="T122" s="58" t="s">
        <v>3</v>
      </c>
      <c r="U122" s="58" t="s">
        <v>1274</v>
      </c>
      <c r="V122" s="58" t="s">
        <v>3</v>
      </c>
      <c r="W122" s="58" t="s">
        <v>1275</v>
      </c>
      <c r="X122" s="58" t="s">
        <v>3</v>
      </c>
      <c r="Y122" s="58" t="s">
        <v>1276</v>
      </c>
      <c r="Z122" s="58" t="s">
        <v>3</v>
      </c>
      <c r="AA122" s="58" t="s">
        <v>1277</v>
      </c>
      <c r="AB122" s="58" t="s">
        <v>3</v>
      </c>
      <c r="AC122" s="58" t="s">
        <v>3</v>
      </c>
      <c r="AD122" s="58" t="s">
        <v>1278</v>
      </c>
      <c r="AE122" s="58" t="s">
        <v>3</v>
      </c>
      <c r="AF122" s="58" t="s">
        <v>1279</v>
      </c>
      <c r="AG122" s="58" t="s">
        <v>3</v>
      </c>
      <c r="AH122" s="58" t="s">
        <v>1280</v>
      </c>
      <c r="AI122" s="58" t="s">
        <v>1281</v>
      </c>
    </row>
    <row r="123" spans="1:35" ht="33" customHeight="1" x14ac:dyDescent="0.2">
      <c r="A123" s="54" t="s">
        <v>426</v>
      </c>
      <c r="B123" s="55" t="s">
        <v>427</v>
      </c>
      <c r="C123" s="58" t="s">
        <v>428</v>
      </c>
      <c r="D123" s="58" t="s">
        <v>429</v>
      </c>
      <c r="E123" s="58" t="s">
        <v>429</v>
      </c>
      <c r="F123" s="58" t="s">
        <v>3</v>
      </c>
      <c r="G123" s="58" t="s">
        <v>430</v>
      </c>
      <c r="H123" s="58" t="s">
        <v>3</v>
      </c>
      <c r="I123" s="58" t="s">
        <v>431</v>
      </c>
      <c r="J123" s="58" t="s">
        <v>3</v>
      </c>
      <c r="K123" s="58" t="s">
        <v>432</v>
      </c>
      <c r="L123" s="58" t="s">
        <v>3</v>
      </c>
      <c r="M123" s="58" t="s">
        <v>433</v>
      </c>
      <c r="N123" s="58" t="s">
        <v>3</v>
      </c>
      <c r="O123" s="58" t="s">
        <v>434</v>
      </c>
      <c r="P123" s="58" t="s">
        <v>1</v>
      </c>
      <c r="Q123" s="58" t="s">
        <v>435</v>
      </c>
      <c r="R123" s="58" t="s">
        <v>3</v>
      </c>
      <c r="S123" s="58" t="s">
        <v>436</v>
      </c>
      <c r="T123" s="58" t="s">
        <v>3</v>
      </c>
      <c r="U123" s="58" t="s">
        <v>437</v>
      </c>
      <c r="V123" s="58" t="s">
        <v>3</v>
      </c>
      <c r="W123" s="58" t="s">
        <v>438</v>
      </c>
      <c r="X123" s="58" t="s">
        <v>3</v>
      </c>
      <c r="Y123" s="58" t="s">
        <v>439</v>
      </c>
      <c r="Z123" s="58" t="s">
        <v>3</v>
      </c>
      <c r="AA123" s="58" t="s">
        <v>440</v>
      </c>
      <c r="AB123" s="58" t="s">
        <v>3</v>
      </c>
      <c r="AC123" s="58" t="s">
        <v>3</v>
      </c>
      <c r="AD123" s="58" t="s">
        <v>441</v>
      </c>
      <c r="AE123" s="58" t="s">
        <v>3</v>
      </c>
      <c r="AF123" s="58" t="s">
        <v>442</v>
      </c>
      <c r="AG123" s="58" t="s">
        <v>3</v>
      </c>
      <c r="AH123" s="58" t="s">
        <v>443</v>
      </c>
      <c r="AI123" s="58" t="s">
        <v>444</v>
      </c>
    </row>
    <row r="124" spans="1:35" ht="33" customHeight="1" x14ac:dyDescent="0.2">
      <c r="A124" s="54" t="s">
        <v>922</v>
      </c>
      <c r="B124" s="55" t="s">
        <v>923</v>
      </c>
      <c r="C124" s="58" t="s">
        <v>924</v>
      </c>
      <c r="D124" s="58" t="s">
        <v>925</v>
      </c>
      <c r="E124" s="58" t="s">
        <v>187</v>
      </c>
      <c r="F124" s="58" t="s">
        <v>3</v>
      </c>
      <c r="G124" s="58" t="s">
        <v>926</v>
      </c>
      <c r="H124" s="58" t="s">
        <v>3</v>
      </c>
      <c r="I124" s="58" t="s">
        <v>927</v>
      </c>
      <c r="J124" s="58" t="s">
        <v>3</v>
      </c>
      <c r="K124" s="58" t="s">
        <v>928</v>
      </c>
      <c r="L124" s="58" t="s">
        <v>3</v>
      </c>
      <c r="M124" s="58" t="s">
        <v>929</v>
      </c>
      <c r="N124" s="58" t="s">
        <v>3</v>
      </c>
      <c r="O124" s="58" t="s">
        <v>930</v>
      </c>
      <c r="P124" s="58" t="s">
        <v>1</v>
      </c>
      <c r="Q124" s="58" t="s">
        <v>931</v>
      </c>
      <c r="R124" s="58" t="s">
        <v>3</v>
      </c>
      <c r="S124" s="58" t="s">
        <v>932</v>
      </c>
      <c r="T124" s="58" t="s">
        <v>3</v>
      </c>
      <c r="U124" s="58" t="s">
        <v>933</v>
      </c>
      <c r="V124" s="58" t="s">
        <v>3</v>
      </c>
      <c r="W124" s="58"/>
      <c r="X124" s="58" t="s">
        <v>3</v>
      </c>
      <c r="Y124" s="58" t="s">
        <v>934</v>
      </c>
      <c r="Z124" s="58" t="s">
        <v>3</v>
      </c>
      <c r="AA124" s="58" t="s">
        <v>935</v>
      </c>
      <c r="AB124" s="58" t="s">
        <v>3</v>
      </c>
      <c r="AC124" s="58"/>
      <c r="AD124" s="58" t="s">
        <v>936</v>
      </c>
      <c r="AE124" s="58" t="s">
        <v>3</v>
      </c>
      <c r="AF124" s="58" t="s">
        <v>937</v>
      </c>
      <c r="AG124" s="58" t="s">
        <v>3</v>
      </c>
      <c r="AH124" s="58" t="s">
        <v>938</v>
      </c>
      <c r="AI124" s="58" t="s">
        <v>939</v>
      </c>
    </row>
    <row r="125" spans="1:35" ht="33" customHeight="1" x14ac:dyDescent="0.2">
      <c r="A125" s="54" t="s">
        <v>462</v>
      </c>
      <c r="B125" s="55" t="s">
        <v>462</v>
      </c>
      <c r="C125" s="58" t="s">
        <v>463</v>
      </c>
      <c r="D125" s="58" t="s">
        <v>464</v>
      </c>
      <c r="E125" s="58" t="s">
        <v>187</v>
      </c>
      <c r="F125" s="58" t="s">
        <v>3</v>
      </c>
      <c r="G125" s="58"/>
      <c r="H125" s="58" t="s">
        <v>3</v>
      </c>
      <c r="I125" s="58"/>
      <c r="J125" s="58" t="s">
        <v>3</v>
      </c>
      <c r="K125" s="58"/>
      <c r="L125" s="58" t="s">
        <v>3</v>
      </c>
      <c r="M125" s="58" t="s">
        <v>465</v>
      </c>
      <c r="N125" s="58" t="s">
        <v>3</v>
      </c>
      <c r="O125" s="58"/>
      <c r="P125" s="58" t="s">
        <v>1</v>
      </c>
      <c r="Q125" s="58" t="s">
        <v>466</v>
      </c>
      <c r="R125" s="58" t="s">
        <v>3</v>
      </c>
      <c r="S125" s="58"/>
      <c r="T125" s="58" t="s">
        <v>3</v>
      </c>
      <c r="U125" s="58"/>
      <c r="V125" s="58" t="s">
        <v>3</v>
      </c>
      <c r="W125" s="58"/>
      <c r="X125" s="58" t="s">
        <v>3</v>
      </c>
      <c r="Y125" s="58"/>
      <c r="Z125" s="58" t="s">
        <v>3</v>
      </c>
      <c r="AA125" s="58"/>
      <c r="AB125" s="58" t="s">
        <v>3</v>
      </c>
      <c r="AC125" s="58" t="s">
        <v>3</v>
      </c>
      <c r="AD125" s="58"/>
      <c r="AE125" s="58" t="s">
        <v>3</v>
      </c>
      <c r="AF125" s="58"/>
      <c r="AG125" s="58" t="s">
        <v>3</v>
      </c>
      <c r="AH125" s="58"/>
      <c r="AI125" s="58" t="s">
        <v>467</v>
      </c>
    </row>
    <row r="126" spans="1:35" ht="33" customHeight="1" x14ac:dyDescent="0.2">
      <c r="A126" s="54" t="s">
        <v>737</v>
      </c>
      <c r="B126" s="55" t="s">
        <v>737</v>
      </c>
      <c r="C126" s="58" t="s">
        <v>738</v>
      </c>
      <c r="D126" s="58" t="s">
        <v>739</v>
      </c>
      <c r="E126" s="58" t="s">
        <v>187</v>
      </c>
      <c r="F126" s="58" t="s">
        <v>3</v>
      </c>
      <c r="G126" s="58"/>
      <c r="H126" s="58" t="s">
        <v>3</v>
      </c>
      <c r="I126" s="58"/>
      <c r="J126" s="58" t="s">
        <v>3</v>
      </c>
      <c r="K126" s="58"/>
      <c r="L126" s="58" t="s">
        <v>3</v>
      </c>
      <c r="M126" s="58"/>
      <c r="N126" s="58" t="s">
        <v>1</v>
      </c>
      <c r="O126" s="58" t="s">
        <v>740</v>
      </c>
      <c r="P126" s="58" t="s">
        <v>3</v>
      </c>
      <c r="Q126" s="58"/>
      <c r="R126" s="58" t="s">
        <v>3</v>
      </c>
      <c r="S126" s="58"/>
      <c r="T126" s="58" t="s">
        <v>3</v>
      </c>
      <c r="U126" s="58"/>
      <c r="V126" s="58" t="s">
        <v>3</v>
      </c>
      <c r="W126" s="58"/>
      <c r="X126" s="58" t="s">
        <v>3</v>
      </c>
      <c r="Y126" s="58"/>
      <c r="Z126" s="58" t="s">
        <v>3</v>
      </c>
      <c r="AA126" s="58"/>
      <c r="AB126" s="58" t="s">
        <v>3</v>
      </c>
      <c r="AC126" s="58" t="s">
        <v>3</v>
      </c>
      <c r="AD126" s="58" t="s">
        <v>741</v>
      </c>
      <c r="AE126" s="58" t="s">
        <v>3</v>
      </c>
      <c r="AF126" s="58"/>
      <c r="AG126" s="58" t="s">
        <v>3</v>
      </c>
      <c r="AH126" s="58"/>
      <c r="AI126" s="58" t="s">
        <v>742</v>
      </c>
    </row>
    <row r="127" spans="1:35" ht="33" customHeight="1" x14ac:dyDescent="0.2">
      <c r="A127" s="54" t="s">
        <v>852</v>
      </c>
      <c r="B127" s="55" t="s">
        <v>853</v>
      </c>
      <c r="C127" s="58" t="s">
        <v>854</v>
      </c>
      <c r="D127" s="58" t="s">
        <v>279</v>
      </c>
      <c r="E127" s="58" t="s">
        <v>187</v>
      </c>
      <c r="F127" s="58" t="s">
        <v>3</v>
      </c>
      <c r="G127" s="58"/>
      <c r="H127" s="58" t="s">
        <v>3</v>
      </c>
      <c r="I127" s="58" t="s">
        <v>855</v>
      </c>
      <c r="J127" s="58" t="s">
        <v>3</v>
      </c>
      <c r="K127" s="58"/>
      <c r="L127" s="58" t="s">
        <v>3</v>
      </c>
      <c r="M127" s="58"/>
      <c r="N127" s="58" t="s">
        <v>3</v>
      </c>
      <c r="O127" s="58"/>
      <c r="P127" s="58" t="s">
        <v>1</v>
      </c>
      <c r="Q127" s="58" t="s">
        <v>856</v>
      </c>
      <c r="R127" s="58" t="s">
        <v>3</v>
      </c>
      <c r="S127" s="58"/>
      <c r="T127" s="58" t="s">
        <v>3</v>
      </c>
      <c r="U127" s="58"/>
      <c r="V127" s="58" t="s">
        <v>3</v>
      </c>
      <c r="W127" s="58"/>
      <c r="X127" s="58"/>
      <c r="Y127" s="58"/>
      <c r="Z127" s="58" t="s">
        <v>3</v>
      </c>
      <c r="AA127" s="58"/>
      <c r="AB127" s="58" t="s">
        <v>3</v>
      </c>
      <c r="AC127" s="58" t="s">
        <v>3</v>
      </c>
      <c r="AD127" s="58"/>
      <c r="AE127" s="58" t="s">
        <v>3</v>
      </c>
      <c r="AF127" s="58"/>
      <c r="AG127" s="58" t="s">
        <v>3</v>
      </c>
      <c r="AH127" s="58"/>
      <c r="AI127" s="58" t="s">
        <v>857</v>
      </c>
    </row>
    <row r="128" spans="1:35" ht="33" customHeight="1" x14ac:dyDescent="0.2">
      <c r="A128" s="54" t="s">
        <v>165</v>
      </c>
      <c r="B128" s="55" t="s">
        <v>166</v>
      </c>
      <c r="C128" s="58" t="s">
        <v>167</v>
      </c>
      <c r="D128" s="58" t="s">
        <v>168</v>
      </c>
      <c r="E128" s="58" t="s">
        <v>865</v>
      </c>
      <c r="F128" s="58" t="s">
        <v>3</v>
      </c>
      <c r="G128" s="58" t="s">
        <v>169</v>
      </c>
      <c r="H128" s="58" t="s">
        <v>3</v>
      </c>
      <c r="I128" s="58" t="s">
        <v>170</v>
      </c>
      <c r="J128" s="58" t="s">
        <v>3</v>
      </c>
      <c r="K128" s="58" t="s">
        <v>171</v>
      </c>
      <c r="L128" s="58" t="s">
        <v>3</v>
      </c>
      <c r="M128" s="58" t="s">
        <v>172</v>
      </c>
      <c r="N128" s="58" t="s">
        <v>3</v>
      </c>
      <c r="O128" s="58" t="s">
        <v>173</v>
      </c>
      <c r="P128" s="58" t="s">
        <v>1</v>
      </c>
      <c r="Q128" s="58" t="s">
        <v>174</v>
      </c>
      <c r="R128" s="58" t="s">
        <v>3</v>
      </c>
      <c r="S128" s="58" t="s">
        <v>175</v>
      </c>
      <c r="T128" s="58" t="s">
        <v>3</v>
      </c>
      <c r="U128" s="58" t="s">
        <v>176</v>
      </c>
      <c r="V128" s="58" t="s">
        <v>3</v>
      </c>
      <c r="W128" s="58" t="s">
        <v>177</v>
      </c>
      <c r="X128" s="58" t="s">
        <v>3</v>
      </c>
      <c r="Y128" s="58" t="s">
        <v>178</v>
      </c>
      <c r="Z128" s="58" t="s">
        <v>3</v>
      </c>
      <c r="AA128" s="58" t="s">
        <v>179</v>
      </c>
      <c r="AB128" s="58" t="s">
        <v>1</v>
      </c>
      <c r="AC128" s="58" t="s">
        <v>3</v>
      </c>
      <c r="AD128" s="58" t="s">
        <v>180</v>
      </c>
      <c r="AE128" s="58" t="s">
        <v>1</v>
      </c>
      <c r="AF128" s="58" t="s">
        <v>181</v>
      </c>
      <c r="AG128" s="58" t="s">
        <v>3</v>
      </c>
      <c r="AH128" s="58" t="s">
        <v>182</v>
      </c>
      <c r="AI128" s="58" t="s">
        <v>183</v>
      </c>
    </row>
    <row r="129" spans="1:35" ht="33" customHeight="1" x14ac:dyDescent="0.2">
      <c r="A129" s="54" t="s">
        <v>1171</v>
      </c>
      <c r="B129" s="55" t="s">
        <v>1172</v>
      </c>
      <c r="C129" s="58" t="s">
        <v>1173</v>
      </c>
      <c r="D129" s="58" t="s">
        <v>187</v>
      </c>
      <c r="E129" s="58" t="s">
        <v>187</v>
      </c>
      <c r="F129" s="58" t="s">
        <v>3</v>
      </c>
      <c r="G129" s="58" t="s">
        <v>1254</v>
      </c>
      <c r="H129" s="58" t="s">
        <v>3</v>
      </c>
      <c r="I129" s="58"/>
      <c r="J129" s="58" t="s">
        <v>3</v>
      </c>
      <c r="K129" s="58"/>
      <c r="L129" s="58" t="s">
        <v>3</v>
      </c>
      <c r="M129" s="58"/>
      <c r="N129" s="58" t="s">
        <v>3</v>
      </c>
      <c r="O129" s="58"/>
      <c r="P129" s="58" t="s">
        <v>1</v>
      </c>
      <c r="Q129" s="58"/>
      <c r="R129" s="58" t="s">
        <v>3</v>
      </c>
      <c r="S129" s="58"/>
      <c r="T129" s="58" t="s">
        <v>3</v>
      </c>
      <c r="U129" s="58"/>
      <c r="V129" s="58" t="s">
        <v>3</v>
      </c>
      <c r="W129" s="58"/>
      <c r="X129" s="58" t="s">
        <v>3</v>
      </c>
      <c r="Y129" s="58"/>
      <c r="Z129" s="58" t="s">
        <v>3</v>
      </c>
      <c r="AA129" s="58"/>
      <c r="AB129" s="58" t="s">
        <v>3</v>
      </c>
      <c r="AC129" s="58" t="s">
        <v>3</v>
      </c>
      <c r="AD129" s="58"/>
      <c r="AE129" s="58" t="s">
        <v>3</v>
      </c>
      <c r="AF129" s="58"/>
      <c r="AG129" s="58" t="s">
        <v>3</v>
      </c>
      <c r="AH129" s="58"/>
      <c r="AI129" s="58" t="s">
        <v>1255</v>
      </c>
    </row>
    <row r="130" spans="1:35" ht="33" customHeight="1" x14ac:dyDescent="0.2">
      <c r="A130" s="54" t="s">
        <v>12</v>
      </c>
      <c r="B130" s="55" t="s">
        <v>13</v>
      </c>
      <c r="C130" s="58" t="s">
        <v>14</v>
      </c>
      <c r="D130" s="58" t="s">
        <v>15</v>
      </c>
      <c r="E130" s="58" t="s">
        <v>187</v>
      </c>
      <c r="F130" s="58" t="s">
        <v>3</v>
      </c>
      <c r="G130" s="58" t="s">
        <v>16</v>
      </c>
      <c r="H130" s="58"/>
      <c r="I130" s="58" t="s">
        <v>17</v>
      </c>
      <c r="J130" s="58" t="s">
        <v>1</v>
      </c>
      <c r="K130" s="58" t="s">
        <v>18</v>
      </c>
      <c r="L130" s="58" t="s">
        <v>1</v>
      </c>
      <c r="M130" s="58" t="s">
        <v>19</v>
      </c>
      <c r="N130" s="58" t="s">
        <v>1</v>
      </c>
      <c r="O130" s="58" t="s">
        <v>19</v>
      </c>
      <c r="P130" s="58" t="s">
        <v>1</v>
      </c>
      <c r="Q130" s="58" t="s">
        <v>19</v>
      </c>
      <c r="R130" s="58" t="s">
        <v>3</v>
      </c>
      <c r="S130" s="58" t="s">
        <v>20</v>
      </c>
      <c r="T130" s="58" t="s">
        <v>3</v>
      </c>
      <c r="U130" s="58" t="s">
        <v>21</v>
      </c>
      <c r="V130" s="58" t="s">
        <v>3</v>
      </c>
      <c r="W130" s="58" t="s">
        <v>22</v>
      </c>
      <c r="X130" s="58" t="s">
        <v>3</v>
      </c>
      <c r="Y130" s="58" t="s">
        <v>23</v>
      </c>
      <c r="Z130" s="58" t="s">
        <v>3</v>
      </c>
      <c r="AA130" s="58" t="s">
        <v>23</v>
      </c>
      <c r="AB130" s="58" t="s">
        <v>3</v>
      </c>
      <c r="AC130" s="58" t="s">
        <v>3</v>
      </c>
      <c r="AD130" s="58" t="s">
        <v>24</v>
      </c>
      <c r="AE130" s="58" t="s">
        <v>1</v>
      </c>
      <c r="AF130" s="58"/>
      <c r="AG130" s="58" t="s">
        <v>3</v>
      </c>
      <c r="AH130" s="58" t="s">
        <v>25</v>
      </c>
      <c r="AI130" s="58" t="s">
        <v>26</v>
      </c>
    </row>
    <row r="131" spans="1:35" ht="33" customHeight="1" x14ac:dyDescent="0.2">
      <c r="A131" s="54" t="s">
        <v>754</v>
      </c>
      <c r="B131" s="55" t="s">
        <v>755</v>
      </c>
      <c r="C131" s="58" t="s">
        <v>756</v>
      </c>
      <c r="D131" s="58" t="s">
        <v>757</v>
      </c>
      <c r="E131" s="58" t="s">
        <v>187</v>
      </c>
      <c r="F131" s="58" t="s">
        <v>3</v>
      </c>
      <c r="G131" s="58" t="s">
        <v>758</v>
      </c>
      <c r="H131" s="58" t="s">
        <v>1</v>
      </c>
      <c r="I131" s="58" t="s">
        <v>759</v>
      </c>
      <c r="J131" s="58" t="s">
        <v>1</v>
      </c>
      <c r="K131" s="58" t="s">
        <v>760</v>
      </c>
      <c r="L131" s="58" t="s">
        <v>1</v>
      </c>
      <c r="M131" s="58" t="s">
        <v>761</v>
      </c>
      <c r="N131" s="58" t="s">
        <v>1</v>
      </c>
      <c r="O131" s="58" t="s">
        <v>762</v>
      </c>
      <c r="P131" s="58" t="s">
        <v>1</v>
      </c>
      <c r="Q131" s="58" t="s">
        <v>763</v>
      </c>
      <c r="R131" s="58" t="s">
        <v>1</v>
      </c>
      <c r="S131" s="58" t="s">
        <v>764</v>
      </c>
      <c r="T131" s="58" t="s">
        <v>3</v>
      </c>
      <c r="U131" s="58" t="s">
        <v>765</v>
      </c>
      <c r="V131" s="58" t="s">
        <v>1</v>
      </c>
      <c r="W131" s="58" t="s">
        <v>766</v>
      </c>
      <c r="X131" s="58" t="s">
        <v>3</v>
      </c>
      <c r="Y131" s="58"/>
      <c r="Z131" s="58" t="s">
        <v>3</v>
      </c>
      <c r="AA131" s="58"/>
      <c r="AB131" s="58" t="s">
        <v>1</v>
      </c>
      <c r="AC131" s="58" t="s">
        <v>3</v>
      </c>
      <c r="AD131" s="58" t="s">
        <v>767</v>
      </c>
      <c r="AE131" s="58" t="s">
        <v>1</v>
      </c>
      <c r="AF131" s="58" t="s">
        <v>768</v>
      </c>
      <c r="AG131" s="58" t="s">
        <v>3</v>
      </c>
      <c r="AH131" s="58" t="s">
        <v>769</v>
      </c>
      <c r="AI131" s="58" t="s">
        <v>770</v>
      </c>
    </row>
    <row r="132" spans="1:35" ht="33" customHeight="1" x14ac:dyDescent="0.2">
      <c r="A132" s="54" t="s">
        <v>330</v>
      </c>
      <c r="B132" s="55" t="s">
        <v>331</v>
      </c>
      <c r="C132" s="58" t="s">
        <v>1175</v>
      </c>
      <c r="D132" s="58" t="s">
        <v>332</v>
      </c>
      <c r="E132" s="58" t="s">
        <v>332</v>
      </c>
      <c r="F132" s="58" t="s">
        <v>3</v>
      </c>
      <c r="G132" s="58"/>
      <c r="H132" s="58" t="s">
        <v>3</v>
      </c>
      <c r="I132" s="58"/>
      <c r="J132" s="58" t="s">
        <v>3</v>
      </c>
      <c r="K132" s="58"/>
      <c r="L132" s="58" t="s">
        <v>3</v>
      </c>
      <c r="M132" s="58"/>
      <c r="N132" s="58" t="s">
        <v>3</v>
      </c>
      <c r="O132" s="58"/>
      <c r="P132" s="58" t="s">
        <v>1</v>
      </c>
      <c r="Q132" s="58"/>
      <c r="R132" s="58" t="s">
        <v>3</v>
      </c>
      <c r="S132" s="58"/>
      <c r="T132" s="58" t="s">
        <v>3</v>
      </c>
      <c r="U132" s="58"/>
      <c r="V132" s="58" t="s">
        <v>3</v>
      </c>
      <c r="W132" s="58"/>
      <c r="X132" s="58" t="s">
        <v>3</v>
      </c>
      <c r="Y132" s="58"/>
      <c r="Z132" s="58" t="s">
        <v>3</v>
      </c>
      <c r="AA132" s="58"/>
      <c r="AB132" s="58" t="s">
        <v>3</v>
      </c>
      <c r="AC132" s="58" t="s">
        <v>3</v>
      </c>
      <c r="AD132" s="58"/>
      <c r="AE132" s="58" t="s">
        <v>3</v>
      </c>
      <c r="AF132" s="58"/>
      <c r="AG132" s="58" t="s">
        <v>3</v>
      </c>
      <c r="AH132" s="58"/>
      <c r="AI132" s="58" t="s">
        <v>333</v>
      </c>
    </row>
    <row r="133" spans="1:35" ht="33" customHeight="1" x14ac:dyDescent="0.2">
      <c r="A133" s="54" t="s">
        <v>1093</v>
      </c>
      <c r="B133" s="55" t="s">
        <v>1094</v>
      </c>
      <c r="C133" s="58" t="s">
        <v>1095</v>
      </c>
      <c r="D133" s="58" t="s">
        <v>1096</v>
      </c>
      <c r="E133" s="58" t="s">
        <v>187</v>
      </c>
      <c r="F133" s="58" t="s">
        <v>3</v>
      </c>
      <c r="G133" s="58" t="s">
        <v>1097</v>
      </c>
      <c r="H133" s="58" t="s">
        <v>3</v>
      </c>
      <c r="I133" s="58" t="s">
        <v>1098</v>
      </c>
      <c r="J133" s="58" t="s">
        <v>3</v>
      </c>
      <c r="K133" s="58" t="s">
        <v>1099</v>
      </c>
      <c r="L133" s="58" t="s">
        <v>1</v>
      </c>
      <c r="M133" s="58" t="s">
        <v>1100</v>
      </c>
      <c r="N133" s="58" t="s">
        <v>1</v>
      </c>
      <c r="O133" s="58"/>
      <c r="P133" s="58" t="s">
        <v>1</v>
      </c>
      <c r="Q133" s="58"/>
      <c r="R133" s="58" t="s">
        <v>3</v>
      </c>
      <c r="S133" s="58" t="s">
        <v>1101</v>
      </c>
      <c r="T133" s="58" t="s">
        <v>1</v>
      </c>
      <c r="U133" s="58"/>
      <c r="V133" s="58" t="s">
        <v>3</v>
      </c>
      <c r="W133" s="58" t="s">
        <v>1102</v>
      </c>
      <c r="X133" s="58" t="s">
        <v>3</v>
      </c>
      <c r="Y133" s="58" t="s">
        <v>1103</v>
      </c>
      <c r="Z133" s="58" t="s">
        <v>3</v>
      </c>
      <c r="AA133" s="58" t="s">
        <v>1104</v>
      </c>
      <c r="AB133" s="58" t="s">
        <v>1</v>
      </c>
      <c r="AC133" s="58" t="s">
        <v>1</v>
      </c>
      <c r="AD133" s="58" t="s">
        <v>1105</v>
      </c>
      <c r="AE133" s="58" t="s">
        <v>1</v>
      </c>
      <c r="AF133" s="58"/>
      <c r="AG133" s="58" t="s">
        <v>1</v>
      </c>
      <c r="AH133" s="58" t="s">
        <v>1106</v>
      </c>
      <c r="AI133" s="58" t="s">
        <v>1092</v>
      </c>
    </row>
    <row r="134" spans="1:35" ht="33" customHeight="1" x14ac:dyDescent="0.2">
      <c r="A134" s="54" t="s">
        <v>1420</v>
      </c>
      <c r="B134" s="55" t="s">
        <v>1174</v>
      </c>
      <c r="C134" s="58" t="s">
        <v>1421</v>
      </c>
      <c r="D134" s="58" t="s">
        <v>187</v>
      </c>
      <c r="E134" s="58" t="s">
        <v>187</v>
      </c>
      <c r="F134" s="58" t="s">
        <v>3</v>
      </c>
      <c r="G134" s="58"/>
      <c r="H134" s="58" t="s">
        <v>3</v>
      </c>
      <c r="I134" s="58"/>
      <c r="J134" s="58" t="s">
        <v>3</v>
      </c>
      <c r="K134" s="58"/>
      <c r="L134" s="58" t="s">
        <v>3</v>
      </c>
      <c r="M134" s="58"/>
      <c r="N134" s="58" t="s">
        <v>1</v>
      </c>
      <c r="O134" s="58"/>
      <c r="P134" s="58" t="s">
        <v>1</v>
      </c>
      <c r="Q134" s="58"/>
      <c r="R134" s="58" t="s">
        <v>3</v>
      </c>
      <c r="S134" s="58"/>
      <c r="T134" s="58" t="s">
        <v>3</v>
      </c>
      <c r="U134" s="58"/>
      <c r="V134" s="58" t="s">
        <v>3</v>
      </c>
      <c r="W134" s="58"/>
      <c r="X134" s="58" t="s">
        <v>3</v>
      </c>
      <c r="Y134" s="58"/>
      <c r="Z134" s="58" t="s">
        <v>3</v>
      </c>
      <c r="AA134" s="58"/>
      <c r="AB134" s="58" t="s">
        <v>3</v>
      </c>
      <c r="AC134" s="58" t="s">
        <v>3</v>
      </c>
      <c r="AD134" s="58"/>
      <c r="AE134" s="58" t="s">
        <v>3</v>
      </c>
      <c r="AF134" s="58"/>
      <c r="AG134" s="58" t="s">
        <v>3</v>
      </c>
      <c r="AH134" s="58"/>
      <c r="AI134" s="58" t="s">
        <v>1440</v>
      </c>
    </row>
    <row r="135" spans="1:35" ht="33" customHeight="1" x14ac:dyDescent="0.2">
      <c r="A135" s="54" t="s">
        <v>1325</v>
      </c>
      <c r="B135" s="55" t="s">
        <v>1326</v>
      </c>
      <c r="C135" s="58" t="s">
        <v>1327</v>
      </c>
      <c r="D135" s="58" t="s">
        <v>187</v>
      </c>
      <c r="E135" s="58" t="s">
        <v>187</v>
      </c>
      <c r="F135" s="58" t="s">
        <v>3</v>
      </c>
      <c r="G135" s="58"/>
      <c r="H135" s="58" t="s">
        <v>3</v>
      </c>
      <c r="I135" s="58"/>
      <c r="J135" s="58" t="s">
        <v>3</v>
      </c>
      <c r="K135" s="58"/>
      <c r="L135" s="58" t="s">
        <v>3</v>
      </c>
      <c r="M135" s="58"/>
      <c r="N135" s="58" t="s">
        <v>3</v>
      </c>
      <c r="O135" s="58"/>
      <c r="P135" s="58" t="s">
        <v>3</v>
      </c>
      <c r="Q135" s="58"/>
      <c r="R135" s="58" t="s">
        <v>3</v>
      </c>
      <c r="S135" s="58"/>
      <c r="T135" s="58" t="s">
        <v>3</v>
      </c>
      <c r="U135" s="58"/>
      <c r="V135" s="58" t="s">
        <v>3</v>
      </c>
      <c r="W135" s="58"/>
      <c r="X135" s="58" t="s">
        <v>3</v>
      </c>
      <c r="Y135" s="58"/>
      <c r="Z135" s="58" t="s">
        <v>3</v>
      </c>
      <c r="AA135" s="58"/>
      <c r="AB135" s="58" t="s">
        <v>3</v>
      </c>
      <c r="AC135" s="58" t="s">
        <v>3</v>
      </c>
      <c r="AD135" s="58"/>
      <c r="AE135" s="58" t="s">
        <v>3</v>
      </c>
      <c r="AF135" s="58"/>
      <c r="AG135" s="58" t="s">
        <v>3</v>
      </c>
      <c r="AH135" s="58"/>
      <c r="AI135" s="58" t="s">
        <v>1391</v>
      </c>
    </row>
    <row r="136" spans="1:35" ht="33" customHeight="1" x14ac:dyDescent="0.2">
      <c r="A136" s="54" t="s">
        <v>650</v>
      </c>
      <c r="B136" s="55" t="s">
        <v>651</v>
      </c>
      <c r="C136" s="58" t="s">
        <v>652</v>
      </c>
      <c r="D136" s="58" t="s">
        <v>653</v>
      </c>
      <c r="E136" s="58" t="s">
        <v>870</v>
      </c>
      <c r="F136" s="58" t="s">
        <v>3</v>
      </c>
      <c r="G136" s="58" t="s">
        <v>654</v>
      </c>
      <c r="H136" s="58" t="s">
        <v>1</v>
      </c>
      <c r="I136" s="58" t="s">
        <v>655</v>
      </c>
      <c r="J136" s="58" t="s">
        <v>1</v>
      </c>
      <c r="K136" s="58" t="s">
        <v>655</v>
      </c>
      <c r="L136" s="58" t="s">
        <v>3</v>
      </c>
      <c r="M136" s="58"/>
      <c r="N136" s="58" t="s">
        <v>1</v>
      </c>
      <c r="O136" s="58" t="s">
        <v>655</v>
      </c>
      <c r="P136" s="58" t="s">
        <v>1</v>
      </c>
      <c r="Q136" s="58" t="s">
        <v>656</v>
      </c>
      <c r="R136" s="58" t="s">
        <v>3</v>
      </c>
      <c r="S136" s="58"/>
      <c r="T136" s="58" t="s">
        <v>3</v>
      </c>
      <c r="U136" s="58"/>
      <c r="V136" s="58" t="s">
        <v>3</v>
      </c>
      <c r="W136" s="58" t="s">
        <v>654</v>
      </c>
      <c r="X136" s="58" t="s">
        <v>3</v>
      </c>
      <c r="Y136" s="58" t="s">
        <v>657</v>
      </c>
      <c r="Z136" s="58" t="s">
        <v>3</v>
      </c>
      <c r="AA136" s="58"/>
      <c r="AB136" s="58" t="s">
        <v>1</v>
      </c>
      <c r="AC136" s="58" t="s">
        <v>1</v>
      </c>
      <c r="AD136" s="58" t="s">
        <v>655</v>
      </c>
      <c r="AE136" s="58" t="s">
        <v>3</v>
      </c>
      <c r="AF136" s="58"/>
      <c r="AG136" s="58" t="s">
        <v>3</v>
      </c>
      <c r="AH136" s="58"/>
      <c r="AI136" s="58" t="s">
        <v>649</v>
      </c>
    </row>
    <row r="137" spans="1:35" ht="33" customHeight="1" x14ac:dyDescent="0.2">
      <c r="A137" s="54" t="s">
        <v>731</v>
      </c>
      <c r="B137" s="55" t="s">
        <v>732</v>
      </c>
      <c r="C137" s="58" t="s">
        <v>733</v>
      </c>
      <c r="D137" s="58" t="s">
        <v>734</v>
      </c>
      <c r="E137" s="58" t="s">
        <v>187</v>
      </c>
      <c r="F137" s="58" t="s">
        <v>3</v>
      </c>
      <c r="G137" s="58"/>
      <c r="H137" s="58" t="s">
        <v>3</v>
      </c>
      <c r="I137" s="58"/>
      <c r="J137" s="58" t="s">
        <v>3</v>
      </c>
      <c r="K137" s="58"/>
      <c r="L137" s="58" t="s">
        <v>1</v>
      </c>
      <c r="M137" s="58"/>
      <c r="N137" s="58" t="s">
        <v>1</v>
      </c>
      <c r="O137" s="58"/>
      <c r="P137" s="58" t="s">
        <v>1</v>
      </c>
      <c r="Q137" s="58"/>
      <c r="R137" s="58" t="s">
        <v>3</v>
      </c>
      <c r="S137" s="58"/>
      <c r="T137" s="58" t="s">
        <v>3</v>
      </c>
      <c r="U137" s="58"/>
      <c r="V137" s="58" t="s">
        <v>3</v>
      </c>
      <c r="W137" s="58"/>
      <c r="X137" s="58" t="s">
        <v>3</v>
      </c>
      <c r="Y137" s="58"/>
      <c r="Z137" s="58" t="s">
        <v>3</v>
      </c>
      <c r="AA137" s="58"/>
      <c r="AB137" s="58" t="s">
        <v>1</v>
      </c>
      <c r="AC137" s="58" t="s">
        <v>1</v>
      </c>
      <c r="AD137" s="58" t="s">
        <v>735</v>
      </c>
      <c r="AE137" s="58" t="s">
        <v>1</v>
      </c>
      <c r="AF137" s="58"/>
      <c r="AG137" s="58" t="s">
        <v>1</v>
      </c>
      <c r="AH137" s="58" t="s">
        <v>736</v>
      </c>
      <c r="AI137" s="58" t="s">
        <v>730</v>
      </c>
    </row>
    <row r="138" spans="1:35" ht="33" customHeight="1" x14ac:dyDescent="0.2">
      <c r="A138" s="54" t="s">
        <v>555</v>
      </c>
      <c r="B138" s="55" t="s">
        <v>556</v>
      </c>
      <c r="C138" s="58" t="s">
        <v>557</v>
      </c>
      <c r="D138" s="58" t="s">
        <v>558</v>
      </c>
      <c r="E138" s="58" t="s">
        <v>187</v>
      </c>
      <c r="F138" s="58" t="s">
        <v>3</v>
      </c>
      <c r="G138" s="58"/>
      <c r="H138" s="58" t="s">
        <v>3</v>
      </c>
      <c r="I138" s="58"/>
      <c r="J138" s="58" t="s">
        <v>3</v>
      </c>
      <c r="K138" s="58"/>
      <c r="L138" s="58" t="s">
        <v>3</v>
      </c>
      <c r="M138" s="58"/>
      <c r="N138" s="58" t="s">
        <v>3</v>
      </c>
      <c r="O138" s="58"/>
      <c r="P138" s="58" t="s">
        <v>1</v>
      </c>
      <c r="Q138" s="58"/>
      <c r="R138" s="58" t="s">
        <v>3</v>
      </c>
      <c r="S138" s="58"/>
      <c r="T138" s="58" t="s">
        <v>3</v>
      </c>
      <c r="U138" s="58"/>
      <c r="V138" s="58" t="s">
        <v>3</v>
      </c>
      <c r="W138" s="58"/>
      <c r="X138" s="58" t="s">
        <v>3</v>
      </c>
      <c r="Y138" s="58"/>
      <c r="Z138" s="58" t="s">
        <v>3</v>
      </c>
      <c r="AA138" s="58"/>
      <c r="AB138" s="58" t="s">
        <v>3</v>
      </c>
      <c r="AC138" s="58" t="s">
        <v>3</v>
      </c>
      <c r="AD138" s="58"/>
      <c r="AE138" s="58" t="s">
        <v>1</v>
      </c>
      <c r="AF138" s="58" t="s">
        <v>559</v>
      </c>
      <c r="AG138" s="58" t="s">
        <v>3</v>
      </c>
      <c r="AH138" s="58"/>
      <c r="AI138" s="58" t="s">
        <v>560</v>
      </c>
    </row>
    <row r="139" spans="1:35" ht="33" customHeight="1" x14ac:dyDescent="0.2">
      <c r="A139" s="54" t="s">
        <v>713</v>
      </c>
      <c r="B139" s="55" t="s">
        <v>714</v>
      </c>
      <c r="C139" s="58" t="s">
        <v>715</v>
      </c>
      <c r="D139" s="58" t="s">
        <v>716</v>
      </c>
      <c r="E139" s="58" t="s">
        <v>871</v>
      </c>
      <c r="F139" s="58" t="s">
        <v>3</v>
      </c>
      <c r="G139" s="58"/>
      <c r="H139" s="58" t="s">
        <v>3</v>
      </c>
      <c r="I139" s="58"/>
      <c r="J139" s="58" t="s">
        <v>3</v>
      </c>
      <c r="K139" s="58"/>
      <c r="L139" s="58" t="s">
        <v>1</v>
      </c>
      <c r="M139" s="58" t="s">
        <v>717</v>
      </c>
      <c r="N139" s="58" t="s">
        <v>3</v>
      </c>
      <c r="O139" s="58"/>
      <c r="P139" s="58" t="s">
        <v>3</v>
      </c>
      <c r="Q139" s="58"/>
      <c r="R139" s="58" t="s">
        <v>3</v>
      </c>
      <c r="S139" s="58"/>
      <c r="T139" s="58" t="s">
        <v>3</v>
      </c>
      <c r="U139" s="58"/>
      <c r="V139" s="58" t="s">
        <v>3</v>
      </c>
      <c r="W139" s="58"/>
      <c r="X139" s="58" t="s">
        <v>3</v>
      </c>
      <c r="Y139" s="58"/>
      <c r="Z139" s="58" t="s">
        <v>3</v>
      </c>
      <c r="AA139" s="58"/>
      <c r="AB139" s="58" t="s">
        <v>3</v>
      </c>
      <c r="AC139" s="58" t="s">
        <v>3</v>
      </c>
      <c r="AD139" s="58"/>
      <c r="AE139" s="58" t="s">
        <v>1</v>
      </c>
      <c r="AF139" s="58" t="s">
        <v>718</v>
      </c>
      <c r="AG139" s="58" t="s">
        <v>3</v>
      </c>
      <c r="AH139" s="58"/>
      <c r="AI139" s="58" t="s">
        <v>719</v>
      </c>
    </row>
    <row r="140" spans="1:35" ht="33" customHeight="1" x14ac:dyDescent="0.2">
      <c r="A140" s="54" t="s">
        <v>107</v>
      </c>
      <c r="B140" s="55" t="s">
        <v>108</v>
      </c>
      <c r="C140" s="58" t="s">
        <v>109</v>
      </c>
      <c r="D140" s="58" t="s">
        <v>110</v>
      </c>
      <c r="E140" s="58" t="s">
        <v>110</v>
      </c>
      <c r="F140" s="58" t="s">
        <v>3</v>
      </c>
      <c r="G140" s="58" t="s">
        <v>111</v>
      </c>
      <c r="H140" s="58" t="s">
        <v>3</v>
      </c>
      <c r="I140" s="58" t="s">
        <v>112</v>
      </c>
      <c r="J140" s="58" t="s">
        <v>3</v>
      </c>
      <c r="K140" s="58" t="s">
        <v>113</v>
      </c>
      <c r="L140" s="58" t="s">
        <v>3</v>
      </c>
      <c r="M140" s="58" t="s">
        <v>114</v>
      </c>
      <c r="N140" s="58" t="s">
        <v>3</v>
      </c>
      <c r="O140" s="58" t="s">
        <v>115</v>
      </c>
      <c r="P140" s="58" t="s">
        <v>1</v>
      </c>
      <c r="Q140" s="58" t="s">
        <v>116</v>
      </c>
      <c r="R140" s="58" t="s">
        <v>3</v>
      </c>
      <c r="S140" s="58" t="s">
        <v>117</v>
      </c>
      <c r="T140" s="58" t="s">
        <v>3</v>
      </c>
      <c r="U140" s="58" t="s">
        <v>118</v>
      </c>
      <c r="V140" s="58" t="s">
        <v>3</v>
      </c>
      <c r="W140" s="58" t="s">
        <v>119</v>
      </c>
      <c r="X140" s="58" t="s">
        <v>3</v>
      </c>
      <c r="Y140" s="58" t="s">
        <v>119</v>
      </c>
      <c r="Z140" s="58" t="s">
        <v>3</v>
      </c>
      <c r="AA140" s="58" t="s">
        <v>119</v>
      </c>
      <c r="AB140" s="58" t="s">
        <v>3</v>
      </c>
      <c r="AC140" s="58" t="s">
        <v>3</v>
      </c>
      <c r="AD140" s="58" t="s">
        <v>120</v>
      </c>
      <c r="AE140" s="58" t="s">
        <v>3</v>
      </c>
      <c r="AF140" s="58" t="s">
        <v>120</v>
      </c>
      <c r="AG140" s="58" t="s">
        <v>3</v>
      </c>
      <c r="AH140" s="58" t="s">
        <v>120</v>
      </c>
      <c r="AI140" s="58" t="s">
        <v>121</v>
      </c>
    </row>
    <row r="141" spans="1:35" ht="33" customHeight="1" x14ac:dyDescent="0.2">
      <c r="A141" s="54" t="s">
        <v>771</v>
      </c>
      <c r="B141" s="55" t="s">
        <v>772</v>
      </c>
      <c r="C141" s="58" t="s">
        <v>773</v>
      </c>
      <c r="D141" s="58" t="s">
        <v>187</v>
      </c>
      <c r="E141" s="58" t="s">
        <v>187</v>
      </c>
      <c r="F141" s="58" t="s">
        <v>1</v>
      </c>
      <c r="G141" s="58"/>
      <c r="H141" s="58" t="s">
        <v>3</v>
      </c>
      <c r="I141" s="58" t="s">
        <v>774</v>
      </c>
      <c r="J141" s="58" t="s">
        <v>3</v>
      </c>
      <c r="K141" s="58" t="s">
        <v>775</v>
      </c>
      <c r="L141" s="58" t="s">
        <v>3</v>
      </c>
      <c r="M141" s="58" t="s">
        <v>776</v>
      </c>
      <c r="N141" s="58" t="s">
        <v>1</v>
      </c>
      <c r="O141" s="58"/>
      <c r="P141" s="58" t="s">
        <v>1</v>
      </c>
      <c r="Q141" s="58"/>
      <c r="R141" s="58" t="s">
        <v>3</v>
      </c>
      <c r="S141" s="58"/>
      <c r="T141" s="58" t="s">
        <v>3</v>
      </c>
      <c r="U141" s="58"/>
      <c r="V141" s="58" t="s">
        <v>3</v>
      </c>
      <c r="W141" s="58"/>
      <c r="X141" s="58" t="s">
        <v>3</v>
      </c>
      <c r="Y141" s="58"/>
      <c r="Z141" s="58" t="s">
        <v>3</v>
      </c>
      <c r="AA141" s="58"/>
      <c r="AB141" s="58" t="s">
        <v>3</v>
      </c>
      <c r="AC141" s="58" t="s">
        <v>3</v>
      </c>
      <c r="AD141" s="58"/>
      <c r="AE141" s="58" t="s">
        <v>3</v>
      </c>
      <c r="AF141" s="58"/>
      <c r="AG141" s="58" t="s">
        <v>3</v>
      </c>
      <c r="AH141" s="58"/>
      <c r="AI141" s="58" t="s">
        <v>777</v>
      </c>
    </row>
    <row r="142" spans="1:35" ht="33" customHeight="1" x14ac:dyDescent="0.2">
      <c r="A142" s="54" t="s">
        <v>1052</v>
      </c>
      <c r="B142" s="55" t="s">
        <v>1052</v>
      </c>
      <c r="C142" s="58" t="s">
        <v>1053</v>
      </c>
      <c r="D142" s="58" t="s">
        <v>1054</v>
      </c>
      <c r="E142" s="58" t="s">
        <v>187</v>
      </c>
      <c r="F142" s="58" t="s">
        <v>1</v>
      </c>
      <c r="G142" s="58"/>
      <c r="H142" s="58" t="s">
        <v>3</v>
      </c>
      <c r="I142" s="58" t="s">
        <v>1055</v>
      </c>
      <c r="J142" s="58" t="s">
        <v>3</v>
      </c>
      <c r="K142" s="58" t="s">
        <v>1055</v>
      </c>
      <c r="L142" s="58" t="s">
        <v>1</v>
      </c>
      <c r="M142" s="58"/>
      <c r="N142" s="58" t="s">
        <v>1</v>
      </c>
      <c r="O142" s="58"/>
      <c r="P142" s="58" t="s">
        <v>1</v>
      </c>
      <c r="Q142" s="58"/>
      <c r="R142" s="58" t="s">
        <v>3</v>
      </c>
      <c r="S142" s="58" t="s">
        <v>1056</v>
      </c>
      <c r="T142" s="58" t="s">
        <v>3</v>
      </c>
      <c r="U142" s="58" t="s">
        <v>1057</v>
      </c>
      <c r="V142" s="58" t="s">
        <v>3</v>
      </c>
      <c r="W142" s="58" t="s">
        <v>1058</v>
      </c>
      <c r="X142" s="58" t="s">
        <v>3</v>
      </c>
      <c r="Y142" s="58" t="s">
        <v>1059</v>
      </c>
      <c r="Z142" s="58" t="s">
        <v>3</v>
      </c>
      <c r="AA142" s="58" t="s">
        <v>1059</v>
      </c>
      <c r="AB142" s="58" t="s">
        <v>1</v>
      </c>
      <c r="AC142" s="58" t="s">
        <v>1</v>
      </c>
      <c r="AD142" s="58" t="s">
        <v>1060</v>
      </c>
      <c r="AE142" s="58" t="s">
        <v>1</v>
      </c>
      <c r="AF142" s="58"/>
      <c r="AG142" s="58" t="s">
        <v>1</v>
      </c>
      <c r="AH142" s="58"/>
      <c r="AI142" s="58" t="s">
        <v>1061</v>
      </c>
    </row>
    <row r="143" spans="1:35" ht="33" customHeight="1" x14ac:dyDescent="0.2">
      <c r="A143" s="54" t="s">
        <v>1316</v>
      </c>
      <c r="B143" s="55" t="s">
        <v>1317</v>
      </c>
      <c r="C143" s="58" t="s">
        <v>1318</v>
      </c>
      <c r="D143" s="58" t="s">
        <v>187</v>
      </c>
      <c r="E143" s="58" t="s">
        <v>187</v>
      </c>
      <c r="F143" s="58" t="s">
        <v>1</v>
      </c>
      <c r="G143" s="58" t="s">
        <v>1375</v>
      </c>
      <c r="H143" s="58" t="s">
        <v>3</v>
      </c>
      <c r="I143" s="58" t="s">
        <v>1376</v>
      </c>
      <c r="J143" s="58" t="s">
        <v>1</v>
      </c>
      <c r="K143" s="58"/>
      <c r="L143" s="58" t="s">
        <v>1</v>
      </c>
      <c r="M143" s="58"/>
      <c r="N143" s="58" t="s">
        <v>1</v>
      </c>
      <c r="O143" s="58"/>
      <c r="P143" s="58" t="s">
        <v>1</v>
      </c>
      <c r="Q143" s="58"/>
      <c r="R143" s="58" t="s">
        <v>3</v>
      </c>
      <c r="S143" s="58"/>
      <c r="T143" s="58" t="s">
        <v>3</v>
      </c>
      <c r="U143" s="58"/>
      <c r="V143" s="58" t="s">
        <v>3</v>
      </c>
      <c r="W143" s="58" t="s">
        <v>1377</v>
      </c>
      <c r="X143" s="58" t="s">
        <v>3</v>
      </c>
      <c r="Y143" s="58"/>
      <c r="Z143" s="58" t="s">
        <v>3</v>
      </c>
      <c r="AA143" s="58"/>
      <c r="AB143" s="58" t="s">
        <v>3</v>
      </c>
      <c r="AC143" s="58" t="s">
        <v>3</v>
      </c>
      <c r="AD143" s="58"/>
      <c r="AE143" s="58" t="s">
        <v>3</v>
      </c>
      <c r="AF143" s="58"/>
      <c r="AG143" s="58" t="s">
        <v>1</v>
      </c>
      <c r="AH143" s="58"/>
      <c r="AI143" s="58" t="s">
        <v>1378</v>
      </c>
    </row>
    <row r="144" spans="1:35" ht="33" customHeight="1" x14ac:dyDescent="0.2">
      <c r="A144" s="54" t="s">
        <v>251</v>
      </c>
      <c r="B144" s="55" t="s">
        <v>252</v>
      </c>
      <c r="C144" s="58" t="s">
        <v>253</v>
      </c>
      <c r="D144" s="58" t="s">
        <v>254</v>
      </c>
      <c r="E144" s="58" t="s">
        <v>187</v>
      </c>
      <c r="F144" s="58" t="s">
        <v>3</v>
      </c>
      <c r="G144" s="58"/>
      <c r="H144" s="58" t="s">
        <v>3</v>
      </c>
      <c r="I144" s="58"/>
      <c r="J144" s="58" t="s">
        <v>3</v>
      </c>
      <c r="K144" s="58"/>
      <c r="L144" s="58" t="s">
        <v>1</v>
      </c>
      <c r="M144" s="58"/>
      <c r="N144" s="58" t="s">
        <v>1</v>
      </c>
      <c r="O144" s="58"/>
      <c r="P144" s="58" t="s">
        <v>1</v>
      </c>
      <c r="Q144" s="58"/>
      <c r="R144" s="58" t="s">
        <v>3</v>
      </c>
      <c r="S144" s="58"/>
      <c r="T144" s="58" t="s">
        <v>3</v>
      </c>
      <c r="U144" s="58"/>
      <c r="V144" s="58" t="s">
        <v>3</v>
      </c>
      <c r="W144" s="58"/>
      <c r="X144" s="58" t="s">
        <v>3</v>
      </c>
      <c r="Y144" s="58"/>
      <c r="Z144" s="58" t="s">
        <v>3</v>
      </c>
      <c r="AA144" s="58"/>
      <c r="AB144" s="58" t="s">
        <v>3</v>
      </c>
      <c r="AC144" s="58" t="s">
        <v>1</v>
      </c>
      <c r="AD144" s="58"/>
      <c r="AE144" s="58" t="s">
        <v>3</v>
      </c>
      <c r="AF144" s="58"/>
      <c r="AG144" s="58" t="s">
        <v>3</v>
      </c>
      <c r="AH144" s="58"/>
      <c r="AI144" s="58" t="s">
        <v>255</v>
      </c>
    </row>
    <row r="145" spans="1:35" ht="33" customHeight="1" x14ac:dyDescent="0.2">
      <c r="A145" s="54" t="s">
        <v>720</v>
      </c>
      <c r="B145" s="55" t="s">
        <v>720</v>
      </c>
      <c r="C145" s="58" t="s">
        <v>721</v>
      </c>
      <c r="D145" s="58" t="s">
        <v>279</v>
      </c>
      <c r="E145" s="58" t="s">
        <v>187</v>
      </c>
      <c r="F145" s="58" t="s">
        <v>3</v>
      </c>
      <c r="G145" s="58" t="s">
        <v>722</v>
      </c>
      <c r="H145" s="58" t="s">
        <v>3</v>
      </c>
      <c r="I145" s="58" t="s">
        <v>723</v>
      </c>
      <c r="J145" s="58" t="s">
        <v>3</v>
      </c>
      <c r="K145" s="58" t="s">
        <v>724</v>
      </c>
      <c r="L145" s="58" t="s">
        <v>1</v>
      </c>
      <c r="M145" s="58"/>
      <c r="N145" s="58" t="s">
        <v>1</v>
      </c>
      <c r="O145" s="58"/>
      <c r="P145" s="58" t="s">
        <v>1</v>
      </c>
      <c r="Q145" s="58"/>
      <c r="R145" s="58" t="s">
        <v>3</v>
      </c>
      <c r="S145" s="58" t="s">
        <v>725</v>
      </c>
      <c r="T145" s="58" t="s">
        <v>1</v>
      </c>
      <c r="U145" s="58"/>
      <c r="V145" s="58" t="s">
        <v>3</v>
      </c>
      <c r="W145" s="58" t="s">
        <v>726</v>
      </c>
      <c r="X145" s="58" t="s">
        <v>3</v>
      </c>
      <c r="Y145" s="58" t="s">
        <v>727</v>
      </c>
      <c r="Z145" s="58" t="s">
        <v>3</v>
      </c>
      <c r="AA145" s="58" t="s">
        <v>728</v>
      </c>
      <c r="AB145" s="58" t="s">
        <v>1</v>
      </c>
      <c r="AC145" s="58" t="s">
        <v>1</v>
      </c>
      <c r="AD145" s="58"/>
      <c r="AE145" s="58" t="s">
        <v>1</v>
      </c>
      <c r="AF145" s="58"/>
      <c r="AG145" s="58" t="s">
        <v>1</v>
      </c>
      <c r="AH145" s="58"/>
      <c r="AI145" s="58" t="s">
        <v>729</v>
      </c>
    </row>
    <row r="146" spans="1:35" ht="33" customHeight="1" x14ac:dyDescent="0.2">
      <c r="A146" s="54" t="s">
        <v>1177</v>
      </c>
      <c r="B146" s="55" t="s">
        <v>1178</v>
      </c>
      <c r="C146" s="58" t="s">
        <v>1179</v>
      </c>
      <c r="D146" s="58" t="s">
        <v>187</v>
      </c>
      <c r="E146" s="58" t="s">
        <v>187</v>
      </c>
      <c r="F146" s="58" t="s">
        <v>3</v>
      </c>
      <c r="G146" s="58" t="s">
        <v>1256</v>
      </c>
      <c r="H146" s="58" t="s">
        <v>3</v>
      </c>
      <c r="I146" s="58" t="s">
        <v>1257</v>
      </c>
      <c r="J146" s="58" t="s">
        <v>3</v>
      </c>
      <c r="K146" s="58" t="s">
        <v>1258</v>
      </c>
      <c r="L146" s="58" t="s">
        <v>3</v>
      </c>
      <c r="M146" s="58" t="s">
        <v>1259</v>
      </c>
      <c r="N146" s="58" t="s">
        <v>1</v>
      </c>
      <c r="O146" s="58" t="s">
        <v>1260</v>
      </c>
      <c r="P146" s="58" t="s">
        <v>1</v>
      </c>
      <c r="Q146" s="58" t="s">
        <v>1261</v>
      </c>
      <c r="R146" s="58" t="s">
        <v>3</v>
      </c>
      <c r="S146" s="58" t="s">
        <v>1262</v>
      </c>
      <c r="T146" s="58" t="s">
        <v>1</v>
      </c>
      <c r="U146" s="58" t="s">
        <v>1263</v>
      </c>
      <c r="V146" s="58" t="s">
        <v>1</v>
      </c>
      <c r="W146" s="58" t="s">
        <v>1264</v>
      </c>
      <c r="X146" s="58" t="s">
        <v>3</v>
      </c>
      <c r="Y146" s="58" t="s">
        <v>1265</v>
      </c>
      <c r="Z146" s="58" t="s">
        <v>3</v>
      </c>
      <c r="AA146" s="58" t="s">
        <v>1266</v>
      </c>
      <c r="AB146" s="58" t="s">
        <v>1</v>
      </c>
      <c r="AC146" s="58" t="s">
        <v>3</v>
      </c>
      <c r="AD146" s="58" t="s">
        <v>1267</v>
      </c>
      <c r="AE146" s="58" t="s">
        <v>1</v>
      </c>
      <c r="AF146" s="58" t="s">
        <v>1268</v>
      </c>
      <c r="AG146" s="58" t="s">
        <v>1</v>
      </c>
      <c r="AH146" s="58" t="s">
        <v>1269</v>
      </c>
      <c r="AI146" s="58" t="s">
        <v>1176</v>
      </c>
    </row>
    <row r="147" spans="1:35" ht="33" customHeight="1" x14ac:dyDescent="0.2">
      <c r="A147" s="54" t="s">
        <v>376</v>
      </c>
      <c r="B147" s="55" t="s">
        <v>377</v>
      </c>
      <c r="C147" s="58" t="s">
        <v>378</v>
      </c>
      <c r="D147" s="58" t="s">
        <v>379</v>
      </c>
      <c r="E147" s="58" t="s">
        <v>872</v>
      </c>
      <c r="F147" s="58" t="s">
        <v>3</v>
      </c>
      <c r="G147" s="58" t="s">
        <v>380</v>
      </c>
      <c r="H147" s="58" t="s">
        <v>3</v>
      </c>
      <c r="I147" s="58" t="s">
        <v>381</v>
      </c>
      <c r="J147" s="58" t="s">
        <v>3</v>
      </c>
      <c r="K147" s="58" t="s">
        <v>382</v>
      </c>
      <c r="L147" s="58" t="s">
        <v>1</v>
      </c>
      <c r="M147" s="58" t="s">
        <v>383</v>
      </c>
      <c r="N147" s="58" t="s">
        <v>1</v>
      </c>
      <c r="O147" s="58" t="s">
        <v>384</v>
      </c>
      <c r="P147" s="58" t="s">
        <v>1</v>
      </c>
      <c r="Q147" s="58" t="s">
        <v>385</v>
      </c>
      <c r="R147" s="58" t="s">
        <v>3</v>
      </c>
      <c r="S147" s="58" t="s">
        <v>386</v>
      </c>
      <c r="T147" s="58" t="s">
        <v>3</v>
      </c>
      <c r="U147" s="58" t="s">
        <v>387</v>
      </c>
      <c r="V147" s="58" t="s">
        <v>3</v>
      </c>
      <c r="W147" s="58" t="s">
        <v>388</v>
      </c>
      <c r="X147" s="58" t="s">
        <v>3</v>
      </c>
      <c r="Y147" s="58" t="s">
        <v>389</v>
      </c>
      <c r="Z147" s="58" t="s">
        <v>3</v>
      </c>
      <c r="AA147" s="58" t="s">
        <v>390</v>
      </c>
      <c r="AB147" s="58" t="s">
        <v>1</v>
      </c>
      <c r="AC147" s="58" t="s">
        <v>3</v>
      </c>
      <c r="AD147" s="58" t="s">
        <v>391</v>
      </c>
      <c r="AE147" s="58" t="s">
        <v>1</v>
      </c>
      <c r="AF147" s="58" t="s">
        <v>392</v>
      </c>
      <c r="AG147" s="58" t="s">
        <v>3</v>
      </c>
      <c r="AH147" s="58" t="s">
        <v>393</v>
      </c>
      <c r="AI147" s="58" t="s">
        <v>394</v>
      </c>
    </row>
    <row r="148" spans="1:35" ht="33" customHeight="1" x14ac:dyDescent="0.2">
      <c r="A148" s="54" t="s">
        <v>1484</v>
      </c>
      <c r="B148" s="55" t="s">
        <v>1485</v>
      </c>
      <c r="C148" s="58" t="s">
        <v>1486</v>
      </c>
      <c r="D148" s="58" t="s">
        <v>187</v>
      </c>
      <c r="E148" s="58" t="s">
        <v>187</v>
      </c>
      <c r="F148" s="58" t="s">
        <v>3</v>
      </c>
      <c r="G148" s="58"/>
      <c r="H148" s="58" t="s">
        <v>3</v>
      </c>
      <c r="I148" s="58"/>
      <c r="J148" s="58" t="s">
        <v>3</v>
      </c>
      <c r="K148" s="58"/>
      <c r="L148" s="58" t="s">
        <v>3</v>
      </c>
      <c r="M148" s="58" t="s">
        <v>1572</v>
      </c>
      <c r="N148" s="58" t="s">
        <v>3</v>
      </c>
      <c r="O148" s="58"/>
      <c r="P148" s="58" t="s">
        <v>1</v>
      </c>
      <c r="Q148" s="58"/>
      <c r="R148" s="58" t="s">
        <v>3</v>
      </c>
      <c r="S148" s="58"/>
      <c r="T148" s="58" t="s">
        <v>3</v>
      </c>
      <c r="U148" s="58"/>
      <c r="V148" s="58" t="s">
        <v>3</v>
      </c>
      <c r="W148" s="58" t="s">
        <v>1573</v>
      </c>
      <c r="X148" s="58" t="s">
        <v>3</v>
      </c>
      <c r="Y148" s="58"/>
      <c r="Z148" s="58" t="s">
        <v>3</v>
      </c>
      <c r="AA148" s="58"/>
      <c r="AB148" s="58" t="s">
        <v>3</v>
      </c>
      <c r="AC148" s="58" t="s">
        <v>3</v>
      </c>
      <c r="AD148" s="58"/>
      <c r="AE148" s="58" t="s">
        <v>3</v>
      </c>
      <c r="AF148" s="58"/>
      <c r="AG148" s="58" t="s">
        <v>3</v>
      </c>
      <c r="AH148" s="58"/>
      <c r="AI148" s="58" t="s">
        <v>1574</v>
      </c>
    </row>
    <row r="149" spans="1:35" ht="33" customHeight="1" x14ac:dyDescent="0.2">
      <c r="A149" s="54" t="s">
        <v>505</v>
      </c>
      <c r="B149" s="55" t="s">
        <v>505</v>
      </c>
      <c r="C149" s="58" t="s">
        <v>506</v>
      </c>
      <c r="D149" s="58" t="s">
        <v>507</v>
      </c>
      <c r="E149" s="58" t="s">
        <v>873</v>
      </c>
      <c r="F149" s="58" t="s">
        <v>3</v>
      </c>
      <c r="G149" s="58"/>
      <c r="H149" s="58" t="s">
        <v>3</v>
      </c>
      <c r="I149" s="58"/>
      <c r="J149" s="58" t="s">
        <v>3</v>
      </c>
      <c r="K149" s="58"/>
      <c r="L149" s="58" t="s">
        <v>3</v>
      </c>
      <c r="M149" s="58"/>
      <c r="N149" s="58" t="s">
        <v>3</v>
      </c>
      <c r="O149" s="58"/>
      <c r="P149" s="58" t="s">
        <v>1</v>
      </c>
      <c r="Q149" s="58"/>
      <c r="R149" s="58" t="s">
        <v>3</v>
      </c>
      <c r="S149" s="58"/>
      <c r="T149" s="58" t="s">
        <v>3</v>
      </c>
      <c r="U149" s="58"/>
      <c r="V149" s="58" t="s">
        <v>3</v>
      </c>
      <c r="W149" s="58"/>
      <c r="X149" s="58" t="s">
        <v>3</v>
      </c>
      <c r="Y149" s="58"/>
      <c r="Z149" s="58" t="s">
        <v>3</v>
      </c>
      <c r="AA149" s="58"/>
      <c r="AB149" s="58" t="s">
        <v>3</v>
      </c>
      <c r="AC149" s="58" t="s">
        <v>3</v>
      </c>
      <c r="AD149" s="58"/>
      <c r="AE149" s="58" t="s">
        <v>3</v>
      </c>
      <c r="AF149" s="58"/>
      <c r="AG149" s="58" t="s">
        <v>3</v>
      </c>
      <c r="AH149" s="58"/>
      <c r="AI149" s="58" t="s">
        <v>508</v>
      </c>
    </row>
    <row r="150" spans="1:35" ht="33" customHeight="1" x14ac:dyDescent="0.2">
      <c r="A150" s="54" t="s">
        <v>1131</v>
      </c>
      <c r="B150" s="55" t="s">
        <v>1131</v>
      </c>
      <c r="C150" s="58" t="s">
        <v>1132</v>
      </c>
      <c r="D150" s="58" t="s">
        <v>187</v>
      </c>
      <c r="E150" s="58" t="s">
        <v>187</v>
      </c>
      <c r="F150" s="58" t="s">
        <v>3</v>
      </c>
      <c r="G150" s="58"/>
      <c r="H150" s="58" t="s">
        <v>3</v>
      </c>
      <c r="I150" s="58"/>
      <c r="J150" s="58" t="s">
        <v>3</v>
      </c>
      <c r="K150" s="58"/>
      <c r="L150" s="58" t="s">
        <v>3</v>
      </c>
      <c r="M150" s="58"/>
      <c r="N150" s="58" t="s">
        <v>3</v>
      </c>
      <c r="O150" s="58"/>
      <c r="P150" s="58" t="s">
        <v>1</v>
      </c>
      <c r="Q150" s="58" t="s">
        <v>1195</v>
      </c>
      <c r="R150" s="58" t="s">
        <v>3</v>
      </c>
      <c r="S150" s="58"/>
      <c r="T150" s="58" t="s">
        <v>3</v>
      </c>
      <c r="U150" s="58"/>
      <c r="V150" s="58" t="s">
        <v>3</v>
      </c>
      <c r="W150" s="58"/>
      <c r="X150" s="58" t="s">
        <v>3</v>
      </c>
      <c r="Y150" s="58"/>
      <c r="Z150" s="58" t="s">
        <v>3</v>
      </c>
      <c r="AA150" s="58"/>
      <c r="AB150" s="58" t="s">
        <v>3</v>
      </c>
      <c r="AC150" s="58" t="s">
        <v>3</v>
      </c>
      <c r="AD150" s="58"/>
      <c r="AE150" s="58" t="s">
        <v>3</v>
      </c>
      <c r="AF150" s="58"/>
      <c r="AG150" s="58" t="s">
        <v>1</v>
      </c>
      <c r="AH150" s="58" t="s">
        <v>1196</v>
      </c>
      <c r="AI150" s="58" t="s">
        <v>1197</v>
      </c>
    </row>
    <row r="151" spans="1:35" ht="33" customHeight="1" x14ac:dyDescent="0.2">
      <c r="A151" s="54" t="s">
        <v>555</v>
      </c>
      <c r="B151" s="55" t="s">
        <v>576</v>
      </c>
      <c r="C151" s="58" t="s">
        <v>577</v>
      </c>
      <c r="D151" s="58" t="s">
        <v>558</v>
      </c>
      <c r="E151" s="58" t="s">
        <v>187</v>
      </c>
      <c r="F151" s="58" t="s">
        <v>3</v>
      </c>
      <c r="G151" s="58"/>
      <c r="H151" s="58" t="s">
        <v>3</v>
      </c>
      <c r="I151" s="58"/>
      <c r="J151" s="58" t="s">
        <v>3</v>
      </c>
      <c r="K151" s="58"/>
      <c r="L151" s="58" t="s">
        <v>3</v>
      </c>
      <c r="M151" s="58"/>
      <c r="N151" s="58" t="s">
        <v>1</v>
      </c>
      <c r="O151" s="58"/>
      <c r="P151" s="58" t="s">
        <v>1</v>
      </c>
      <c r="Q151" s="58"/>
      <c r="R151" s="58" t="s">
        <v>3</v>
      </c>
      <c r="S151" s="58"/>
      <c r="T151" s="58" t="s">
        <v>3</v>
      </c>
      <c r="U151" s="58"/>
      <c r="V151" s="58" t="s">
        <v>3</v>
      </c>
      <c r="W151" s="58"/>
      <c r="X151" s="58" t="s">
        <v>3</v>
      </c>
      <c r="Y151" s="58"/>
      <c r="Z151" s="58" t="s">
        <v>3</v>
      </c>
      <c r="AA151" s="58"/>
      <c r="AB151" s="58" t="s">
        <v>1</v>
      </c>
      <c r="AC151" s="58" t="s">
        <v>1</v>
      </c>
      <c r="AD151" s="58"/>
      <c r="AE151" s="58" t="s">
        <v>1</v>
      </c>
      <c r="AF151" s="58"/>
      <c r="AG151" s="58" t="s">
        <v>1</v>
      </c>
      <c r="AH151" s="58"/>
      <c r="AI151" s="58" t="s">
        <v>578</v>
      </c>
    </row>
    <row r="152" spans="1:35" ht="33" customHeight="1" x14ac:dyDescent="0.2">
      <c r="A152" s="54" t="s">
        <v>1331</v>
      </c>
      <c r="B152" s="55" t="s">
        <v>1331</v>
      </c>
      <c r="C152" s="58" t="s">
        <v>1332</v>
      </c>
      <c r="D152" s="58" t="s">
        <v>187</v>
      </c>
      <c r="E152" s="58" t="s">
        <v>187</v>
      </c>
      <c r="F152" s="58" t="s">
        <v>1</v>
      </c>
      <c r="G152" s="58" t="s">
        <v>1393</v>
      </c>
      <c r="H152" s="58" t="s">
        <v>3</v>
      </c>
      <c r="I152" s="58" t="s">
        <v>1394</v>
      </c>
      <c r="J152" s="58" t="s">
        <v>3</v>
      </c>
      <c r="K152" s="58" t="s">
        <v>1394</v>
      </c>
      <c r="L152" s="58" t="s">
        <v>1</v>
      </c>
      <c r="M152" s="58"/>
      <c r="N152" s="58" t="s">
        <v>1</v>
      </c>
      <c r="O152" s="58"/>
      <c r="P152" s="58" t="s">
        <v>1</v>
      </c>
      <c r="Q152" s="58"/>
      <c r="R152" s="58" t="s">
        <v>3</v>
      </c>
      <c r="S152" s="58" t="s">
        <v>1395</v>
      </c>
      <c r="T152" s="58" t="s">
        <v>1</v>
      </c>
      <c r="U152" s="58" t="s">
        <v>1396</v>
      </c>
      <c r="V152" s="58" t="s">
        <v>1</v>
      </c>
      <c r="W152" s="58" t="s">
        <v>1397</v>
      </c>
      <c r="X152" s="58" t="s">
        <v>3</v>
      </c>
      <c r="Y152" s="58" t="s">
        <v>1398</v>
      </c>
      <c r="Z152" s="58" t="s">
        <v>3</v>
      </c>
      <c r="AA152" s="58" t="s">
        <v>1398</v>
      </c>
      <c r="AB152" s="58" t="s">
        <v>1</v>
      </c>
      <c r="AC152" s="58" t="s">
        <v>1</v>
      </c>
      <c r="AD152" s="58" t="s">
        <v>1399</v>
      </c>
      <c r="AE152" s="58" t="s">
        <v>1</v>
      </c>
      <c r="AF152" s="58" t="s">
        <v>1399</v>
      </c>
      <c r="AG152" s="58" t="s">
        <v>1</v>
      </c>
      <c r="AH152" s="58" t="s">
        <v>1399</v>
      </c>
      <c r="AI152" s="58" t="s">
        <v>1400</v>
      </c>
    </row>
    <row r="153" spans="1:35" ht="33" customHeight="1" x14ac:dyDescent="0.2">
      <c r="A153" s="54" t="s">
        <v>1310</v>
      </c>
      <c r="B153" s="55" t="s">
        <v>1311</v>
      </c>
      <c r="C153" s="58" t="s">
        <v>1312</v>
      </c>
      <c r="D153" s="58" t="s">
        <v>187</v>
      </c>
      <c r="E153" s="58" t="s">
        <v>187</v>
      </c>
      <c r="F153" s="58" t="s">
        <v>1</v>
      </c>
      <c r="G153" s="58"/>
      <c r="H153" s="58" t="s">
        <v>3</v>
      </c>
      <c r="I153" s="58"/>
      <c r="J153" s="58" t="s">
        <v>3</v>
      </c>
      <c r="K153" s="58"/>
      <c r="L153" s="58" t="s">
        <v>3</v>
      </c>
      <c r="M153" s="58" t="s">
        <v>1362</v>
      </c>
      <c r="N153" s="58" t="s">
        <v>1</v>
      </c>
      <c r="O153" s="58"/>
      <c r="P153" s="58" t="s">
        <v>1</v>
      </c>
      <c r="Q153" s="58"/>
      <c r="R153" s="58" t="s">
        <v>3</v>
      </c>
      <c r="S153" s="58"/>
      <c r="T153" s="58" t="s">
        <v>3</v>
      </c>
      <c r="U153" s="58"/>
      <c r="V153" s="58" t="s">
        <v>3</v>
      </c>
      <c r="W153" s="58"/>
      <c r="X153" s="58" t="s">
        <v>4</v>
      </c>
      <c r="Y153" s="58"/>
      <c r="Z153" s="58" t="s">
        <v>3</v>
      </c>
      <c r="AA153" s="58"/>
      <c r="AB153" s="58" t="s">
        <v>3</v>
      </c>
      <c r="AC153" s="58" t="s">
        <v>3</v>
      </c>
      <c r="AD153" s="58"/>
      <c r="AE153" s="58" t="s">
        <v>1</v>
      </c>
      <c r="AF153" s="58" t="s">
        <v>1363</v>
      </c>
      <c r="AG153" s="58" t="s">
        <v>3</v>
      </c>
      <c r="AH153" s="58" t="s">
        <v>1364</v>
      </c>
      <c r="AI153" s="58" t="s">
        <v>1365</v>
      </c>
    </row>
    <row r="154" spans="1:35" ht="33" customHeight="1" x14ac:dyDescent="0.2">
      <c r="A154" s="54" t="s">
        <v>1494</v>
      </c>
      <c r="B154" s="55" t="s">
        <v>1494</v>
      </c>
      <c r="C154" s="58" t="s">
        <v>1495</v>
      </c>
      <c r="D154" s="58" t="s">
        <v>187</v>
      </c>
      <c r="E154" s="58" t="s">
        <v>187</v>
      </c>
      <c r="F154" s="58" t="s">
        <v>3</v>
      </c>
      <c r="G154" s="58" t="s">
        <v>1586</v>
      </c>
      <c r="H154" s="58" t="s">
        <v>3</v>
      </c>
      <c r="I154" s="58" t="s">
        <v>1587</v>
      </c>
      <c r="J154" s="58" t="s">
        <v>3</v>
      </c>
      <c r="K154" s="58" t="s">
        <v>1588</v>
      </c>
      <c r="L154" s="58" t="s">
        <v>1</v>
      </c>
      <c r="M154" s="58"/>
      <c r="N154" s="58" t="s">
        <v>1</v>
      </c>
      <c r="O154" s="58"/>
      <c r="P154" s="58" t="s">
        <v>1</v>
      </c>
      <c r="Q154" s="58"/>
      <c r="R154" s="58" t="s">
        <v>3</v>
      </c>
      <c r="S154" s="58" t="s">
        <v>1589</v>
      </c>
      <c r="T154" s="58" t="s">
        <v>3</v>
      </c>
      <c r="U154" s="58" t="s">
        <v>1590</v>
      </c>
      <c r="V154" s="58" t="s">
        <v>3</v>
      </c>
      <c r="W154" s="58" t="s">
        <v>1591</v>
      </c>
      <c r="X154" s="58" t="s">
        <v>3</v>
      </c>
      <c r="Y154" s="58" t="s">
        <v>1592</v>
      </c>
      <c r="Z154" s="58" t="s">
        <v>3</v>
      </c>
      <c r="AA154" s="58" t="s">
        <v>1592</v>
      </c>
      <c r="AB154" s="58" t="s">
        <v>3</v>
      </c>
      <c r="AC154" s="58" t="s">
        <v>3</v>
      </c>
      <c r="AD154" s="58"/>
      <c r="AE154" s="58" t="s">
        <v>3</v>
      </c>
      <c r="AF154" s="58"/>
      <c r="AG154" s="58" t="s">
        <v>3</v>
      </c>
      <c r="AH154" s="58"/>
      <c r="AI154" s="58" t="s">
        <v>1593</v>
      </c>
    </row>
    <row r="155" spans="1:35" ht="33" customHeight="1" x14ac:dyDescent="0.2">
      <c r="A155" s="54" t="s">
        <v>1504</v>
      </c>
      <c r="B155" s="55" t="s">
        <v>1505</v>
      </c>
      <c r="C155" s="58" t="s">
        <v>1506</v>
      </c>
      <c r="D155" s="58" t="s">
        <v>187</v>
      </c>
      <c r="E155" s="58" t="s">
        <v>187</v>
      </c>
      <c r="F155" s="58" t="s">
        <v>3</v>
      </c>
      <c r="G155" s="58"/>
      <c r="H155" s="58" t="s">
        <v>3</v>
      </c>
      <c r="I155" s="58" t="s">
        <v>1613</v>
      </c>
      <c r="J155" s="58" t="s">
        <v>3</v>
      </c>
      <c r="K155" s="58" t="s">
        <v>1613</v>
      </c>
      <c r="L155" s="58" t="s">
        <v>1</v>
      </c>
      <c r="M155" s="58"/>
      <c r="N155" s="58" t="s">
        <v>1</v>
      </c>
      <c r="O155" s="58"/>
      <c r="P155" s="58" t="s">
        <v>1</v>
      </c>
      <c r="Q155" s="58"/>
      <c r="R155" s="58" t="s">
        <v>3</v>
      </c>
      <c r="S155" s="58"/>
      <c r="T155" s="58" t="s">
        <v>3</v>
      </c>
      <c r="U155" s="58"/>
      <c r="V155" s="58" t="s">
        <v>3</v>
      </c>
      <c r="W155" s="58"/>
      <c r="X155" s="58" t="s">
        <v>3</v>
      </c>
      <c r="Y155" s="58"/>
      <c r="Z155" s="58" t="s">
        <v>3</v>
      </c>
      <c r="AA155" s="58"/>
      <c r="AB155" s="58" t="s">
        <v>1</v>
      </c>
      <c r="AC155" s="58" t="s">
        <v>1</v>
      </c>
      <c r="AD155" s="58"/>
      <c r="AE155" s="58" t="s">
        <v>3</v>
      </c>
      <c r="AF155" s="58"/>
      <c r="AG155" s="58" t="s">
        <v>1</v>
      </c>
      <c r="AH155" s="58"/>
      <c r="AI155" s="58" t="s">
        <v>1614</v>
      </c>
    </row>
    <row r="156" spans="1:35" ht="33" customHeight="1" x14ac:dyDescent="0.2">
      <c r="A156" s="54" t="s">
        <v>1186</v>
      </c>
      <c r="B156" s="55" t="s">
        <v>1187</v>
      </c>
      <c r="C156" s="58" t="s">
        <v>1188</v>
      </c>
      <c r="D156" s="58" t="s">
        <v>187</v>
      </c>
      <c r="E156" s="58" t="s">
        <v>187</v>
      </c>
      <c r="F156" s="58" t="s">
        <v>1</v>
      </c>
      <c r="G156" s="58"/>
      <c r="H156" s="58" t="s">
        <v>3</v>
      </c>
      <c r="I156" s="58" t="s">
        <v>1285</v>
      </c>
      <c r="J156" s="58" t="s">
        <v>1</v>
      </c>
      <c r="K156" s="58" t="s">
        <v>1286</v>
      </c>
      <c r="L156" s="58" t="s">
        <v>1</v>
      </c>
      <c r="M156" s="58" t="s">
        <v>1287</v>
      </c>
      <c r="N156" s="58" t="s">
        <v>1</v>
      </c>
      <c r="O156" s="58" t="s">
        <v>1287</v>
      </c>
      <c r="P156" s="58" t="s">
        <v>1</v>
      </c>
      <c r="Q156" s="58" t="s">
        <v>1287</v>
      </c>
      <c r="R156" s="58" t="s">
        <v>3</v>
      </c>
      <c r="S156" s="58"/>
      <c r="T156" s="58" t="s">
        <v>3</v>
      </c>
      <c r="U156" s="58" t="s">
        <v>1288</v>
      </c>
      <c r="V156" s="58" t="s">
        <v>3</v>
      </c>
      <c r="W156" s="58" t="s">
        <v>1289</v>
      </c>
      <c r="X156" s="58" t="s">
        <v>4</v>
      </c>
      <c r="Y156" s="58"/>
      <c r="Z156" s="58" t="s">
        <v>3</v>
      </c>
      <c r="AA156" s="58"/>
      <c r="AB156" s="58" t="s">
        <v>3</v>
      </c>
      <c r="AC156" s="58" t="s">
        <v>3</v>
      </c>
      <c r="AD156" s="58" t="s">
        <v>1290</v>
      </c>
      <c r="AE156" s="58" t="s">
        <v>3</v>
      </c>
      <c r="AF156" s="58"/>
      <c r="AG156" s="58" t="s">
        <v>3</v>
      </c>
      <c r="AH156" s="58" t="s">
        <v>1291</v>
      </c>
      <c r="AI156" s="58" t="s">
        <v>1292</v>
      </c>
    </row>
    <row r="157" spans="1:35" ht="33" customHeight="1" x14ac:dyDescent="0.2">
      <c r="A157" s="54" t="s">
        <v>1476</v>
      </c>
      <c r="B157" s="55" t="s">
        <v>1477</v>
      </c>
      <c r="C157" s="58" t="s">
        <v>1312</v>
      </c>
      <c r="D157" s="58" t="s">
        <v>1478</v>
      </c>
      <c r="E157" s="58" t="s">
        <v>1478</v>
      </c>
      <c r="F157" s="58" t="s">
        <v>1</v>
      </c>
      <c r="G157" s="58"/>
      <c r="H157" s="58"/>
      <c r="I157" s="58"/>
      <c r="J157" s="58" t="s">
        <v>3</v>
      </c>
      <c r="K157" s="58" t="s">
        <v>1551</v>
      </c>
      <c r="L157" s="58" t="s">
        <v>1</v>
      </c>
      <c r="M157" s="58"/>
      <c r="N157" s="58" t="s">
        <v>1</v>
      </c>
      <c r="O157" s="58"/>
      <c r="P157" s="58" t="s">
        <v>1</v>
      </c>
      <c r="Q157" s="58"/>
      <c r="R157" s="58" t="s">
        <v>3</v>
      </c>
      <c r="S157" s="58"/>
      <c r="T157" s="58" t="s">
        <v>3</v>
      </c>
      <c r="U157" s="58" t="s">
        <v>1552</v>
      </c>
      <c r="V157" s="58" t="s">
        <v>3</v>
      </c>
      <c r="W157" s="58"/>
      <c r="X157" s="58" t="s">
        <v>1</v>
      </c>
      <c r="Y157" s="58" t="s">
        <v>1553</v>
      </c>
      <c r="Z157" s="58" t="s">
        <v>3</v>
      </c>
      <c r="AA157" s="58" t="s">
        <v>1554</v>
      </c>
      <c r="AB157" s="58" t="s">
        <v>3</v>
      </c>
      <c r="AC157" s="58" t="s">
        <v>3</v>
      </c>
      <c r="AD157" s="58" t="s">
        <v>1555</v>
      </c>
      <c r="AE157" s="58" t="s">
        <v>3</v>
      </c>
      <c r="AF157" s="58" t="s">
        <v>1556</v>
      </c>
      <c r="AG157" s="58" t="s">
        <v>3</v>
      </c>
      <c r="AH157" s="58" t="s">
        <v>1555</v>
      </c>
      <c r="AI157" s="58" t="s">
        <v>1475</v>
      </c>
    </row>
    <row r="158" spans="1:35" ht="33" customHeight="1" x14ac:dyDescent="0.2">
      <c r="A158" s="54" t="s">
        <v>1155</v>
      </c>
      <c r="B158" s="55" t="s">
        <v>1156</v>
      </c>
      <c r="C158" s="58" t="s">
        <v>816</v>
      </c>
      <c r="D158" s="58" t="s">
        <v>187</v>
      </c>
      <c r="E158" s="58" t="s">
        <v>187</v>
      </c>
      <c r="F158" s="58" t="s">
        <v>3</v>
      </c>
      <c r="G158" s="58"/>
      <c r="H158" s="58" t="s">
        <v>3</v>
      </c>
      <c r="I158" s="58"/>
      <c r="J158" s="58" t="s">
        <v>3</v>
      </c>
      <c r="K158" s="58"/>
      <c r="L158" s="58" t="s">
        <v>3</v>
      </c>
      <c r="M158" s="58"/>
      <c r="N158" s="58" t="s">
        <v>3</v>
      </c>
      <c r="O158" s="58"/>
      <c r="P158" s="58" t="s">
        <v>1</v>
      </c>
      <c r="Q158" s="58" t="s">
        <v>1235</v>
      </c>
      <c r="R158" s="58" t="s">
        <v>3</v>
      </c>
      <c r="S158" s="58"/>
      <c r="T158" s="58" t="s">
        <v>3</v>
      </c>
      <c r="U158" s="58"/>
      <c r="V158" s="58" t="s">
        <v>3</v>
      </c>
      <c r="W158" s="58"/>
      <c r="X158" s="58" t="s">
        <v>3</v>
      </c>
      <c r="Y158" s="58"/>
      <c r="Z158" s="58" t="s">
        <v>3</v>
      </c>
      <c r="AA158" s="58"/>
      <c r="AB158" s="58" t="s">
        <v>3</v>
      </c>
      <c r="AC158" s="58" t="s">
        <v>3</v>
      </c>
      <c r="AD158" s="58"/>
      <c r="AE158" s="58" t="s">
        <v>3</v>
      </c>
      <c r="AF158" s="58"/>
      <c r="AG158" s="58" t="s">
        <v>3</v>
      </c>
      <c r="AH158" s="58"/>
      <c r="AI158" s="58" t="s">
        <v>1236</v>
      </c>
    </row>
    <row r="159" spans="1:35" ht="33" customHeight="1" x14ac:dyDescent="0.2">
      <c r="A159" s="54" t="s">
        <v>1141</v>
      </c>
      <c r="B159" s="55" t="s">
        <v>1142</v>
      </c>
      <c r="C159" s="58" t="s">
        <v>1143</v>
      </c>
      <c r="D159" s="58" t="s">
        <v>187</v>
      </c>
      <c r="E159" s="58" t="s">
        <v>187</v>
      </c>
      <c r="F159" s="58" t="s">
        <v>3</v>
      </c>
      <c r="G159" s="58" t="s">
        <v>1221</v>
      </c>
      <c r="H159" s="58" t="s">
        <v>3</v>
      </c>
      <c r="I159" s="58" t="s">
        <v>1221</v>
      </c>
      <c r="J159" s="58" t="s">
        <v>3</v>
      </c>
      <c r="K159" s="58" t="s">
        <v>1221</v>
      </c>
      <c r="L159" s="58" t="s">
        <v>3</v>
      </c>
      <c r="M159" s="58"/>
      <c r="N159" s="58" t="s">
        <v>3</v>
      </c>
      <c r="O159" s="58" t="s">
        <v>1221</v>
      </c>
      <c r="P159" s="58" t="s">
        <v>3</v>
      </c>
      <c r="Q159" s="58" t="s">
        <v>1221</v>
      </c>
      <c r="R159" s="58" t="s">
        <v>3</v>
      </c>
      <c r="S159" s="58"/>
      <c r="T159" s="58" t="s">
        <v>3</v>
      </c>
      <c r="U159" s="58"/>
      <c r="V159" s="58" t="s">
        <v>3</v>
      </c>
      <c r="W159" s="58" t="s">
        <v>1221</v>
      </c>
      <c r="X159" s="58" t="s">
        <v>3</v>
      </c>
      <c r="Y159" s="58"/>
      <c r="Z159" s="58" t="s">
        <v>3</v>
      </c>
      <c r="AA159" s="58"/>
      <c r="AB159" s="58" t="s">
        <v>3</v>
      </c>
      <c r="AC159" s="58" t="s">
        <v>3</v>
      </c>
      <c r="AD159" s="58" t="s">
        <v>1221</v>
      </c>
      <c r="AE159" s="58" t="s">
        <v>3</v>
      </c>
      <c r="AF159" s="58" t="s">
        <v>1222</v>
      </c>
      <c r="AG159" s="58" t="s">
        <v>3</v>
      </c>
      <c r="AH159" s="58" t="s">
        <v>1221</v>
      </c>
      <c r="AI159" s="58"/>
    </row>
  </sheetData>
  <autoFilter ref="A2:AI119">
    <sortState ref="A2:AO184">
      <sortCondition ref="B1:B133"/>
    </sortState>
  </autoFilter>
  <mergeCells count="1">
    <mergeCell ref="A1:AI1"/>
  </mergeCells>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3"/>
  <sheetViews>
    <sheetView workbookViewId="0">
      <selection activeCell="B2" sqref="B2"/>
    </sheetView>
  </sheetViews>
  <sheetFormatPr baseColWidth="10" defaultRowHeight="12.75" x14ac:dyDescent="0.2"/>
  <cols>
    <col min="1" max="1" width="16.5703125" style="5" bestFit="1" customWidth="1"/>
    <col min="2" max="18" width="11.42578125" style="5"/>
    <col min="24" max="27" width="11.42578125" style="5"/>
    <col min="30" max="31" width="11.42578125" style="5"/>
    <col min="32" max="32" width="11.42578125" style="11"/>
    <col min="33" max="16384" width="11.42578125" style="5"/>
  </cols>
  <sheetData>
    <row r="1" spans="1:32" ht="51" customHeight="1" x14ac:dyDescent="0.2">
      <c r="A1" s="5" t="s">
        <v>0</v>
      </c>
      <c r="B1" s="6" t="s">
        <v>286</v>
      </c>
      <c r="D1" s="4" t="s">
        <v>287</v>
      </c>
      <c r="F1" s="4" t="s">
        <v>288</v>
      </c>
      <c r="H1" s="4" t="s">
        <v>289</v>
      </c>
      <c r="J1" s="4" t="s">
        <v>290</v>
      </c>
      <c r="L1" s="4" t="s">
        <v>291</v>
      </c>
      <c r="M1" s="4" t="s">
        <v>292</v>
      </c>
      <c r="O1" s="4" t="s">
        <v>293</v>
      </c>
      <c r="Q1" s="4" t="s">
        <v>294</v>
      </c>
      <c r="S1" s="15" t="s">
        <v>859</v>
      </c>
      <c r="T1" s="13" t="s">
        <v>860</v>
      </c>
      <c r="U1" s="13" t="s">
        <v>861</v>
      </c>
      <c r="V1" s="15" t="s">
        <v>863</v>
      </c>
      <c r="W1" s="15" t="s">
        <v>862</v>
      </c>
      <c r="AB1" s="10" t="s">
        <v>498</v>
      </c>
      <c r="AC1" s="7" t="s">
        <v>499</v>
      </c>
      <c r="AD1" s="13" t="s">
        <v>858</v>
      </c>
      <c r="AE1" s="7" t="s">
        <v>295</v>
      </c>
      <c r="AF1" s="12" t="s">
        <v>500</v>
      </c>
    </row>
    <row r="2" spans="1:32" x14ac:dyDescent="0.2">
      <c r="A2" s="5" t="e">
        <f>'Données brutes'!#REF!</f>
        <v>#REF!</v>
      </c>
      <c r="B2" s="5" t="e">
        <f>IF('Données brutes'!#REF!="Oui",2,IF('Données brutes'!#REF!="Non",0,0))</f>
        <v>#REF!</v>
      </c>
      <c r="D2" s="5" t="e">
        <f>IF('Données brutes'!#REF!="Oui",2,IF('Données brutes'!#REF!="Non",0,0))</f>
        <v>#REF!</v>
      </c>
      <c r="F2" s="5" t="e">
        <f>IF('Données brutes'!#REF!="Oui",1,IF('Données brutes'!#REF!="Non",0,0))</f>
        <v>#REF!</v>
      </c>
      <c r="H2" s="8" t="e">
        <f>IF('Données brutes'!#REF!="Oui",1,IF('Données brutes'!#REF!="Non",0,IF('Données brutes'!#REF!="NA","NA",0)))</f>
        <v>#REF!</v>
      </c>
      <c r="J2" s="8" t="e">
        <f>IF('Données brutes'!#REF!="Oui",1,IF('Données brutes'!#REF!="Non",0,IF('Données brutes'!#REF!="NA","NA",0)))</f>
        <v>#REF!</v>
      </c>
      <c r="L2" s="5" t="e">
        <f>IF('Données brutes'!#REF!="Oui",1,IF('Données brutes'!#REF!="Non",0,0))</f>
        <v>#REF!</v>
      </c>
      <c r="M2" s="5" t="e">
        <f>IF('Données brutes'!#REF!="Oui",1,IF('Données brutes'!#REF!="Non",0,0))</f>
        <v>#REF!</v>
      </c>
      <c r="O2" s="5" t="e">
        <f>IF('Données brutes'!#REF!="Oui",1,IF('Données brutes'!#REF!="Non",0,0))</f>
        <v>#REF!</v>
      </c>
      <c r="Q2" s="5" t="e">
        <f>IF('Données brutes'!#REF!="Oui",1,IF('Données brutes'!#REF!="Non",0,0))</f>
        <v>#REF!</v>
      </c>
      <c r="S2" t="e">
        <f>IF(H2&lt;&gt;"NA",IF(J2&lt;&gt;"NA",(((B2+D2+F2+J2+L2+M2+O2+Q2)/10+(B2+D2+F2+H2+L2+M2+O2+Q2)/10))*5,-51),-51)</f>
        <v>#REF!</v>
      </c>
      <c r="T2" s="14" t="e">
        <f>IF(H2="NA",IF(J2&lt;&gt;"NA",B2+D2+F2+J2+L2+M2+O2+Q2,-51),-51)</f>
        <v>#REF!</v>
      </c>
      <c r="U2" s="14" t="e">
        <f>IF(J2="NA",IF(H2&lt;&gt;"NA",B2+D2+F2+H2+L2+M2+O2+Q2,-51),-51)</f>
        <v>#REF!</v>
      </c>
      <c r="V2" t="e">
        <f>IF(J2="NA",IF(H2="NA",-51),-51)</f>
        <v>#REF!</v>
      </c>
      <c r="W2" s="16" t="e">
        <f>IF(S2&lt;&gt;-51,S2,IF(T2&lt;&gt;-51,T2,IF(U2&lt;&gt;-51,U2,IF(V2&lt;&gt;-51,V2,-51))))</f>
        <v>#REF!</v>
      </c>
      <c r="AB2" t="e">
        <f t="shared" ref="AB2:AB53" si="0">IF(H2="NA",1,0)</f>
        <v>#REF!</v>
      </c>
      <c r="AC2" t="e">
        <f t="shared" ref="AC2:AC53" si="1">IF(J2="NA",1,0)</f>
        <v>#REF!</v>
      </c>
      <c r="AD2" s="5" t="e">
        <f>11-AB2-AC2</f>
        <v>#REF!</v>
      </c>
      <c r="AE2" s="5" t="e">
        <f t="shared" ref="AE2:AE53" si="2">B2+D2+F2+IF(H2="NA",0,IF(H2=1,1,IF(H2=0,0,99999)))+IF(J2="NA",0,IF(J2=1,1,IF(J2=0,0,99999)))+L2+M2+O2+Q2</f>
        <v>#REF!</v>
      </c>
      <c r="AF2" s="11" t="e">
        <f t="shared" ref="AF2:AF53" si="3">AE2/AD2*10</f>
        <v>#REF!</v>
      </c>
    </row>
    <row r="3" spans="1:32" x14ac:dyDescent="0.2">
      <c r="A3" s="5" t="e">
        <f>'Données brutes'!#REF!</f>
        <v>#REF!</v>
      </c>
      <c r="B3" s="5" t="e">
        <f>IF('Données brutes'!#REF!="Oui",2,IF('Données brutes'!#REF!="Non",0,0))</f>
        <v>#REF!</v>
      </c>
      <c r="D3" s="5" t="e">
        <f>IF('Données brutes'!#REF!="Oui",2,IF('Données brutes'!#REF!="Non",0,0))</f>
        <v>#REF!</v>
      </c>
      <c r="F3" s="5" t="e">
        <f>IF('Données brutes'!#REF!="Oui",1,IF('Données brutes'!#REF!="Non",0,0))</f>
        <v>#REF!</v>
      </c>
      <c r="H3" s="5" t="e">
        <f>IF('Données brutes'!#REF!="Oui",1,IF('Données brutes'!#REF!="Non",0,IF('Données brutes'!#REF!="NA","NA",0)))</f>
        <v>#REF!</v>
      </c>
      <c r="J3" s="5" t="e">
        <f>IF('Données brutes'!#REF!="Oui",1,IF('Données brutes'!#REF!="Non",0,IF('Données brutes'!#REF!="NA","NA",0)))</f>
        <v>#REF!</v>
      </c>
      <c r="L3" s="5" t="e">
        <f>IF('Données brutes'!#REF!="Oui",1,IF('Données brutes'!#REF!="Non",0,0))</f>
        <v>#REF!</v>
      </c>
      <c r="M3" s="5" t="e">
        <f>IF('Données brutes'!#REF!="Oui",1,IF('Données brutes'!#REF!="Non",0,0))</f>
        <v>#REF!</v>
      </c>
      <c r="O3" s="5" t="e">
        <f>IF('Données brutes'!#REF!="Oui",1,IF('Données brutes'!#REF!="Non",0,0))</f>
        <v>#REF!</v>
      </c>
      <c r="Q3" s="5" t="e">
        <f>IF('Données brutes'!#REF!="Oui",1,IF('Données brutes'!#REF!="Non",0,0))</f>
        <v>#REF!</v>
      </c>
      <c r="S3" s="9" t="e">
        <f t="shared" ref="S3:S54" si="4">IF(H3&lt;&gt;"NA",IF(J3&lt;&gt;"NA",(((B3+D3+F3+J3+L3+M3+O3+Q3)/10+(B3+D3+F3+H3+L3+M3+O3+Q3)/10))*5,-51),-51)</f>
        <v>#REF!</v>
      </c>
      <c r="T3" s="14" t="e">
        <f t="shared" ref="T3:T54" si="5">IF(H3="NA",IF(J3&lt;&gt;"NA",B3+D3+F3+J3+L3+M3+O3+Q3,-51),-51)</f>
        <v>#REF!</v>
      </c>
      <c r="U3" s="14" t="e">
        <f t="shared" ref="U3:U54" si="6">IF(J3="NA",IF(H3&lt;&gt;"NA",B3+D3+F3+H3+L3+M3+O3+Q3,-51),-51)</f>
        <v>#REF!</v>
      </c>
      <c r="V3" s="9" t="e">
        <f t="shared" ref="V3:V54" si="7">IF(J3="NA",IF(H3="NA",-51),-51)</f>
        <v>#REF!</v>
      </c>
      <c r="W3" s="16" t="e">
        <f t="shared" ref="W3:W54" si="8">IF(S3&lt;&gt;-51,S3,IF(T3&lt;&gt;-51,T3,IF(U3&lt;&gt;-51,U3,-51)))</f>
        <v>#REF!</v>
      </c>
      <c r="AB3" s="9" t="e">
        <f t="shared" si="0"/>
        <v>#REF!</v>
      </c>
      <c r="AC3" s="9" t="e">
        <f t="shared" si="1"/>
        <v>#REF!</v>
      </c>
      <c r="AD3" s="5" t="e">
        <f t="shared" ref="AD3:AD54" si="9">11-AB3-AC3</f>
        <v>#REF!</v>
      </c>
      <c r="AE3" s="5" t="e">
        <f t="shared" si="2"/>
        <v>#REF!</v>
      </c>
      <c r="AF3" s="11" t="e">
        <f t="shared" si="3"/>
        <v>#REF!</v>
      </c>
    </row>
    <row r="4" spans="1:32" x14ac:dyDescent="0.2">
      <c r="A4" s="5" t="str">
        <f>'Données brutes'!B3</f>
        <v>AMA XpertEye</v>
      </c>
      <c r="B4" s="5">
        <f>IF('Données brutes'!R3="Oui",2,IF('Données brutes'!R3="Non",0,0))</f>
        <v>2</v>
      </c>
      <c r="D4" s="5">
        <f>IF('Données brutes'!T3="Oui",2,IF('Données brutes'!T3="Non",0,0))</f>
        <v>2</v>
      </c>
      <c r="F4" s="5">
        <f>IF('Données brutes'!V3="Oui",1,IF('Données brutes'!V3="Non",0,0))</f>
        <v>0</v>
      </c>
      <c r="H4" s="5">
        <f>IF('Données brutes'!X3="Oui",1,IF('Données brutes'!X3="Non",0,IF('Données brutes'!X3="NA","NA",0)))</f>
        <v>1</v>
      </c>
      <c r="J4" s="5">
        <f>IF('Données brutes'!Z3="Oui",1,IF('Données brutes'!Z3="Non",0,IF('Données brutes'!Z3="NA","NA",0)))</f>
        <v>1</v>
      </c>
      <c r="L4" s="5">
        <f>IF('Données brutes'!AB3="Oui",1,IF('Données brutes'!AB3="Non",0,0))</f>
        <v>0</v>
      </c>
      <c r="M4" s="5">
        <f>IF('Données brutes'!AC3="Oui",1,IF('Données brutes'!AC3="Non",0,0))</f>
        <v>0</v>
      </c>
      <c r="O4" s="5">
        <f>IF('Données brutes'!AE3="Oui",1,IF('Données brutes'!AE3="Non",0,0))</f>
        <v>0</v>
      </c>
      <c r="Q4" s="5">
        <f>IF('Données brutes'!AG3="Oui",1,IF('Données brutes'!AG3="Non",0,0))</f>
        <v>1</v>
      </c>
      <c r="S4" s="9">
        <f t="shared" si="4"/>
        <v>6</v>
      </c>
      <c r="T4" s="14">
        <f t="shared" si="5"/>
        <v>-51</v>
      </c>
      <c r="U4" s="14">
        <f t="shared" si="6"/>
        <v>-51</v>
      </c>
      <c r="V4" s="9">
        <f t="shared" si="7"/>
        <v>-51</v>
      </c>
      <c r="W4" s="16">
        <f t="shared" si="8"/>
        <v>6</v>
      </c>
      <c r="AB4" s="9">
        <f t="shared" si="0"/>
        <v>0</v>
      </c>
      <c r="AC4" s="9">
        <f t="shared" si="1"/>
        <v>0</v>
      </c>
      <c r="AD4" s="5">
        <f t="shared" si="9"/>
        <v>11</v>
      </c>
      <c r="AE4" s="5">
        <f t="shared" si="2"/>
        <v>7</v>
      </c>
      <c r="AF4" s="11">
        <f t="shared" si="3"/>
        <v>6.3636363636363633</v>
      </c>
    </row>
    <row r="5" spans="1:32" x14ac:dyDescent="0.2">
      <c r="A5" s="5" t="str">
        <f>'Données brutes'!B4</f>
        <v>Ambulis</v>
      </c>
      <c r="B5" s="5">
        <f>IF('Données brutes'!R4="Oui",2,IF('Données brutes'!R4="Non",0,0))</f>
        <v>2</v>
      </c>
      <c r="D5" s="5">
        <f>IF('Données brutes'!T4="Oui",2,IF('Données brutes'!T4="Non",0,0))</f>
        <v>2</v>
      </c>
      <c r="F5" s="5">
        <f>IF('Données brutes'!V4="Oui",1,IF('Données brutes'!V4="Non",0,0))</f>
        <v>1</v>
      </c>
      <c r="H5" s="5" t="str">
        <f>IF('Données brutes'!X4="Oui",1,IF('Données brutes'!X4="Non",0,IF('Données brutes'!X4="NA","NA",0)))</f>
        <v>NA</v>
      </c>
      <c r="J5" s="5">
        <f>IF('Données brutes'!Z4="Oui",1,IF('Données brutes'!Z4="Non",0,IF('Données brutes'!Z4="NA","NA",0)))</f>
        <v>1</v>
      </c>
      <c r="L5" s="5">
        <f>IF('Données brutes'!AB4="Oui",1,IF('Données brutes'!AB4="Non",0,0))</f>
        <v>1</v>
      </c>
      <c r="M5" s="5">
        <f>IF('Données brutes'!AC4="Oui",1,IF('Données brutes'!AC4="Non",0,0))</f>
        <v>1</v>
      </c>
      <c r="O5" s="5">
        <f>IF('Données brutes'!AE4="Oui",1,IF('Données brutes'!AE4="Non",0,0))</f>
        <v>0</v>
      </c>
      <c r="Q5" s="5">
        <f>IF('Données brutes'!AG4="Oui",1,IF('Données brutes'!AG4="Non",0,0))</f>
        <v>1</v>
      </c>
      <c r="S5" s="9">
        <f t="shared" si="4"/>
        <v>-51</v>
      </c>
      <c r="T5" s="14">
        <f t="shared" si="5"/>
        <v>9</v>
      </c>
      <c r="U5" s="14">
        <f t="shared" si="6"/>
        <v>-51</v>
      </c>
      <c r="V5" s="9">
        <f t="shared" si="7"/>
        <v>-51</v>
      </c>
      <c r="W5" s="16">
        <f t="shared" si="8"/>
        <v>9</v>
      </c>
      <c r="AB5" s="9">
        <f t="shared" si="0"/>
        <v>1</v>
      </c>
      <c r="AC5" s="9">
        <f t="shared" si="1"/>
        <v>0</v>
      </c>
      <c r="AD5" s="5">
        <f t="shared" si="9"/>
        <v>10</v>
      </c>
      <c r="AE5" s="5">
        <f t="shared" si="2"/>
        <v>9</v>
      </c>
      <c r="AF5" s="11">
        <f t="shared" si="3"/>
        <v>9</v>
      </c>
    </row>
    <row r="6" spans="1:32" x14ac:dyDescent="0.2">
      <c r="A6" s="5" t="str">
        <f>'Données brutes'!B5</f>
        <v>AMD - Assistant Médical à Distance</v>
      </c>
      <c r="B6" s="5">
        <f>IF('Données brutes'!R5="Oui",2,IF('Données brutes'!R5="Non",0,0))</f>
        <v>2</v>
      </c>
      <c r="D6" s="5">
        <f>IF('Données brutes'!T5="Oui",2,IF('Données brutes'!T5="Non",0,0))</f>
        <v>2</v>
      </c>
      <c r="F6" s="5">
        <f>IF('Données brutes'!V5="Oui",1,IF('Données brutes'!V5="Non",0,0))</f>
        <v>1</v>
      </c>
      <c r="H6" s="5">
        <f>IF('Données brutes'!X5="Oui",1,IF('Données brutes'!X5="Non",0,IF('Données brutes'!X5="NA","NA",0)))</f>
        <v>1</v>
      </c>
      <c r="J6" s="5">
        <f>IF('Données brutes'!Z5="Oui",1,IF('Données brutes'!Z5="Non",0,IF('Données brutes'!Z5="NA","NA",0)))</f>
        <v>1</v>
      </c>
      <c r="L6" s="5">
        <f>IF('Données brutes'!AB5="Oui",1,IF('Données brutes'!AB5="Non",0,0))</f>
        <v>0</v>
      </c>
      <c r="M6" s="5">
        <f>IF('Données brutes'!AC5="Oui",1,IF('Données brutes'!AC5="Non",0,0))</f>
        <v>0</v>
      </c>
      <c r="O6" s="5">
        <f>IF('Données brutes'!AE5="Oui",1,IF('Données brutes'!AE5="Non",0,0))</f>
        <v>0</v>
      </c>
      <c r="Q6" s="5">
        <f>IF('Données brutes'!AG5="Oui",1,IF('Données brutes'!AG5="Non",0,0))</f>
        <v>1</v>
      </c>
      <c r="S6" s="9">
        <f t="shared" si="4"/>
        <v>7</v>
      </c>
      <c r="T6" s="14">
        <f t="shared" si="5"/>
        <v>-51</v>
      </c>
      <c r="U6" s="14">
        <f t="shared" si="6"/>
        <v>-51</v>
      </c>
      <c r="V6" s="9">
        <f t="shared" si="7"/>
        <v>-51</v>
      </c>
      <c r="W6" s="16">
        <f t="shared" si="8"/>
        <v>7</v>
      </c>
      <c r="AB6" s="9">
        <f t="shared" si="0"/>
        <v>0</v>
      </c>
      <c r="AC6" s="9">
        <f t="shared" si="1"/>
        <v>0</v>
      </c>
      <c r="AD6" s="5">
        <f t="shared" si="9"/>
        <v>11</v>
      </c>
      <c r="AE6" s="5">
        <f t="shared" si="2"/>
        <v>8</v>
      </c>
      <c r="AF6" s="11">
        <f t="shared" si="3"/>
        <v>7.2727272727272734</v>
      </c>
    </row>
    <row r="7" spans="1:32" x14ac:dyDescent="0.2">
      <c r="A7" s="5" t="str">
        <f>'Données brutes'!B6</f>
        <v>AMI - AmiCare</v>
      </c>
      <c r="B7" s="5">
        <f>IF('Données brutes'!R6="Oui",2,IF('Données brutes'!R6="Non",0,0))</f>
        <v>2</v>
      </c>
      <c r="D7" s="5">
        <f>IF('Données brutes'!T6="Oui",2,IF('Données brutes'!T6="Non",0,0))</f>
        <v>0</v>
      </c>
      <c r="F7" s="5">
        <f>IF('Données brutes'!V6="Oui",1,IF('Données brutes'!V6="Non",0,0))</f>
        <v>1</v>
      </c>
      <c r="H7" s="5">
        <f>IF('Données brutes'!X6="Oui",1,IF('Données brutes'!X6="Non",0,IF('Données brutes'!X6="NA","NA",0)))</f>
        <v>1</v>
      </c>
      <c r="J7" s="5">
        <f>IF('Données brutes'!Z6="Oui",1,IF('Données brutes'!Z6="Non",0,IF('Données brutes'!Z6="NA","NA",0)))</f>
        <v>1</v>
      </c>
      <c r="L7" s="5">
        <f>IF('Données brutes'!AB6="Oui",1,IF('Données brutes'!AB6="Non",0,0))</f>
        <v>1</v>
      </c>
      <c r="M7" s="5">
        <f>IF('Données brutes'!AC6="Oui",1,IF('Données brutes'!AC6="Non",0,0))</f>
        <v>1</v>
      </c>
      <c r="O7" s="5">
        <f>IF('Données brutes'!AE6="Oui",1,IF('Données brutes'!AE6="Non",0,0))</f>
        <v>1</v>
      </c>
      <c r="Q7" s="5">
        <f>IF('Données brutes'!AG6="Oui",1,IF('Données brutes'!AG6="Non",0,0))</f>
        <v>1</v>
      </c>
      <c r="S7" s="9">
        <f t="shared" si="4"/>
        <v>8</v>
      </c>
      <c r="T7" s="14">
        <f t="shared" si="5"/>
        <v>-51</v>
      </c>
      <c r="U7" s="14">
        <f t="shared" si="6"/>
        <v>-51</v>
      </c>
      <c r="V7" s="9">
        <f t="shared" si="7"/>
        <v>-51</v>
      </c>
      <c r="W7" s="16">
        <f t="shared" si="8"/>
        <v>8</v>
      </c>
      <c r="AB7" s="9">
        <f t="shared" si="0"/>
        <v>0</v>
      </c>
      <c r="AC7" s="9">
        <f t="shared" si="1"/>
        <v>0</v>
      </c>
      <c r="AD7" s="5">
        <f t="shared" si="9"/>
        <v>11</v>
      </c>
      <c r="AE7" s="5">
        <f t="shared" si="2"/>
        <v>9</v>
      </c>
      <c r="AF7" s="11">
        <f t="shared" si="3"/>
        <v>8.1818181818181817</v>
      </c>
    </row>
    <row r="8" spans="1:32" x14ac:dyDescent="0.2">
      <c r="A8" s="5" t="str">
        <f>'Données brutes'!B7</f>
        <v>apTeleCare</v>
      </c>
      <c r="B8" s="5">
        <f>IF('Données brutes'!R7="Oui",2,IF('Données brutes'!R7="Non",0,0))</f>
        <v>2</v>
      </c>
      <c r="D8" s="5">
        <f>IF('Données brutes'!T7="Oui",2,IF('Données brutes'!T7="Non",0,0))</f>
        <v>2</v>
      </c>
      <c r="F8" s="5">
        <f>IF('Données brutes'!V7="Oui",1,IF('Données brutes'!V7="Non",0,0))</f>
        <v>1</v>
      </c>
      <c r="H8" s="5">
        <f>IF('Données brutes'!X7="Oui",1,IF('Données brutes'!X7="Non",0,IF('Données brutes'!X7="NA","NA",0)))</f>
        <v>1</v>
      </c>
      <c r="J8" s="5">
        <f>IF('Données brutes'!Z7="Oui",1,IF('Données brutes'!Z7="Non",0,IF('Données brutes'!Z7="NA","NA",0)))</f>
        <v>1</v>
      </c>
      <c r="L8" s="5">
        <f>IF('Données brutes'!AB7="Oui",1,IF('Données brutes'!AB7="Non",0,0))</f>
        <v>1</v>
      </c>
      <c r="M8" s="5">
        <f>IF('Données brutes'!AC7="Oui",1,IF('Données brutes'!AC7="Non",0,0))</f>
        <v>1</v>
      </c>
      <c r="O8" s="5">
        <f>IF('Données brutes'!AE7="Oui",1,IF('Données brutes'!AE7="Non",0,0))</f>
        <v>1</v>
      </c>
      <c r="Q8" s="5">
        <f>IF('Données brutes'!AG7="Oui",1,IF('Données brutes'!AG7="Non",0,0))</f>
        <v>1</v>
      </c>
      <c r="S8" s="9">
        <f t="shared" si="4"/>
        <v>10</v>
      </c>
      <c r="T8" s="14">
        <f t="shared" si="5"/>
        <v>-51</v>
      </c>
      <c r="U8" s="14">
        <f t="shared" si="6"/>
        <v>-51</v>
      </c>
      <c r="V8" s="9">
        <f t="shared" si="7"/>
        <v>-51</v>
      </c>
      <c r="W8" s="16">
        <f t="shared" si="8"/>
        <v>10</v>
      </c>
      <c r="AB8" s="9">
        <f t="shared" si="0"/>
        <v>0</v>
      </c>
      <c r="AC8" s="9">
        <f t="shared" si="1"/>
        <v>0</v>
      </c>
      <c r="AD8" s="5">
        <f t="shared" si="9"/>
        <v>11</v>
      </c>
      <c r="AE8" s="5">
        <f t="shared" si="2"/>
        <v>11</v>
      </c>
      <c r="AF8" s="11">
        <f t="shared" si="3"/>
        <v>10</v>
      </c>
    </row>
    <row r="9" spans="1:32" x14ac:dyDescent="0.2">
      <c r="A9" s="5" t="str">
        <f>'Données brutes'!B8</f>
        <v>Assemblée</v>
      </c>
      <c r="B9" s="5">
        <f>IF('Données brutes'!R8="Oui",2,IF('Données brutes'!R8="Non",0,0))</f>
        <v>2</v>
      </c>
      <c r="D9" s="5">
        <f>IF('Données brutes'!T8="Oui",2,IF('Données brutes'!T8="Non",0,0))</f>
        <v>0</v>
      </c>
      <c r="F9" s="5">
        <f>IF('Données brutes'!V8="Oui",1,IF('Données brutes'!V8="Non",0,0))</f>
        <v>0</v>
      </c>
      <c r="H9" s="5">
        <f>IF('Données brutes'!X8="Oui",1,IF('Données brutes'!X8="Non",0,IF('Données brutes'!X8="NA","NA",0)))</f>
        <v>1</v>
      </c>
      <c r="J9" s="5">
        <f>IF('Données brutes'!Z8="Oui",1,IF('Données brutes'!Z8="Non",0,IF('Données brutes'!Z8="NA","NA",0)))</f>
        <v>1</v>
      </c>
      <c r="L9" s="5">
        <f>IF('Données brutes'!AB8="Oui",1,IF('Données brutes'!AB8="Non",0,0))</f>
        <v>0</v>
      </c>
      <c r="M9" s="5">
        <f>IF('Données brutes'!AC8="Oui",1,IF('Données brutes'!AC8="Non",0,0))</f>
        <v>0</v>
      </c>
      <c r="O9" s="5">
        <f>IF('Données brutes'!AE8="Oui",1,IF('Données brutes'!AE8="Non",0,0))</f>
        <v>0</v>
      </c>
      <c r="Q9" s="5">
        <f>IF('Données brutes'!AG8="Oui",1,IF('Données brutes'!AG8="Non",0,0))</f>
        <v>0</v>
      </c>
      <c r="S9" s="9">
        <f t="shared" si="4"/>
        <v>3</v>
      </c>
      <c r="T9" s="14">
        <f t="shared" si="5"/>
        <v>-51</v>
      </c>
      <c r="U9" s="14">
        <f t="shared" si="6"/>
        <v>-51</v>
      </c>
      <c r="V9" s="9">
        <f t="shared" si="7"/>
        <v>-51</v>
      </c>
      <c r="W9" s="16">
        <f t="shared" si="8"/>
        <v>3</v>
      </c>
      <c r="AB9" s="9">
        <f t="shared" si="0"/>
        <v>0</v>
      </c>
      <c r="AC9" s="9">
        <f t="shared" si="1"/>
        <v>0</v>
      </c>
      <c r="AD9" s="5">
        <f t="shared" si="9"/>
        <v>11</v>
      </c>
      <c r="AE9" s="5">
        <f t="shared" si="2"/>
        <v>4</v>
      </c>
      <c r="AF9" s="11">
        <f t="shared" si="3"/>
        <v>3.6363636363636367</v>
      </c>
    </row>
    <row r="10" spans="1:32" x14ac:dyDescent="0.2">
      <c r="A10" s="5" t="str">
        <f>'Données brutes'!B9</f>
        <v>AUTONHOME® de Neuradom - Solution de télérééducation et télésoin</v>
      </c>
      <c r="B10" s="5">
        <f>IF('Données brutes'!R9="Oui",2,IF('Données brutes'!R9="Non",0,0))</f>
        <v>2</v>
      </c>
      <c r="D10" s="5">
        <f>IF('Données brutes'!T9="Oui",2,IF('Données brutes'!T9="Non",0,0))</f>
        <v>2</v>
      </c>
      <c r="F10" s="5">
        <f>IF('Données brutes'!V9="Oui",1,IF('Données brutes'!V9="Non",0,0))</f>
        <v>1</v>
      </c>
      <c r="H10" s="5" t="str">
        <f>IF('Données brutes'!X9="Oui",1,IF('Données brutes'!X9="Non",0,IF('Données brutes'!X9="NA","NA",0)))</f>
        <v>NA</v>
      </c>
      <c r="J10" s="5">
        <f>IF('Données brutes'!Z9="Oui",1,IF('Données brutes'!Z9="Non",0,IF('Données brutes'!Z9="NA","NA",0)))</f>
        <v>1</v>
      </c>
      <c r="L10" s="5">
        <f>IF('Données brutes'!AB9="Oui",1,IF('Données brutes'!AB9="Non",0,0))</f>
        <v>1</v>
      </c>
      <c r="M10" s="5">
        <f>IF('Données brutes'!AC9="Oui",1,IF('Données brutes'!AC9="Non",0,0))</f>
        <v>0</v>
      </c>
      <c r="O10" s="5">
        <f>IF('Données brutes'!AE9="Oui",1,IF('Données brutes'!AE9="Non",0,0))</f>
        <v>0</v>
      </c>
      <c r="Q10" s="5">
        <f>IF('Données brutes'!AG9="Oui",1,IF('Données brutes'!AG9="Non",0,0))</f>
        <v>0</v>
      </c>
      <c r="S10" s="9">
        <f t="shared" si="4"/>
        <v>-51</v>
      </c>
      <c r="T10" s="14">
        <f t="shared" si="5"/>
        <v>7</v>
      </c>
      <c r="U10" s="14">
        <f t="shared" si="6"/>
        <v>-51</v>
      </c>
      <c r="V10" s="9">
        <f t="shared" si="7"/>
        <v>-51</v>
      </c>
      <c r="W10" s="16">
        <f t="shared" si="8"/>
        <v>7</v>
      </c>
      <c r="AB10" s="9">
        <f t="shared" si="0"/>
        <v>1</v>
      </c>
      <c r="AC10" s="9">
        <f t="shared" si="1"/>
        <v>0</v>
      </c>
      <c r="AD10" s="5">
        <f t="shared" si="9"/>
        <v>10</v>
      </c>
      <c r="AE10" s="5">
        <f t="shared" si="2"/>
        <v>7</v>
      </c>
      <c r="AF10" s="11">
        <f t="shared" si="3"/>
        <v>7</v>
      </c>
    </row>
    <row r="11" spans="1:32" x14ac:dyDescent="0.2">
      <c r="A11" s="5" t="str">
        <f>'Données brutes'!B10</f>
        <v>AvecMonDoc</v>
      </c>
      <c r="B11" s="5">
        <f>IF('Données brutes'!R10="Oui",2,IF('Données brutes'!R10="Non",0,0))</f>
        <v>2</v>
      </c>
      <c r="D11" s="5">
        <f>IF('Données brutes'!T10="Oui",2,IF('Données brutes'!T10="Non",0,0))</f>
        <v>2</v>
      </c>
      <c r="F11" s="5">
        <f>IF('Données brutes'!V10="Oui",1,IF('Données brutes'!V10="Non",0,0))</f>
        <v>1</v>
      </c>
      <c r="H11" s="5">
        <f>IF('Données brutes'!X10="Oui",1,IF('Données brutes'!X10="Non",0,IF('Données brutes'!X10="NA","NA",0)))</f>
        <v>1</v>
      </c>
      <c r="J11" s="5">
        <f>IF('Données brutes'!Z10="Oui",1,IF('Données brutes'!Z10="Non",0,IF('Données brutes'!Z10="NA","NA",0)))</f>
        <v>1</v>
      </c>
      <c r="L11" s="5">
        <f>IF('Données brutes'!AB10="Oui",1,IF('Données brutes'!AB10="Non",0,0))</f>
        <v>1</v>
      </c>
      <c r="M11" s="5">
        <f>IF('Données brutes'!AC10="Oui",1,IF('Données brutes'!AC10="Non",0,0))</f>
        <v>1</v>
      </c>
      <c r="O11" s="5">
        <f>IF('Données brutes'!AE10="Oui",1,IF('Données brutes'!AE10="Non",0,0))</f>
        <v>1</v>
      </c>
      <c r="Q11" s="5">
        <f>IF('Données brutes'!AG10="Oui",1,IF('Données brutes'!AG10="Non",0,0))</f>
        <v>1</v>
      </c>
      <c r="S11" s="9">
        <f t="shared" si="4"/>
        <v>10</v>
      </c>
      <c r="T11" s="14">
        <f t="shared" si="5"/>
        <v>-51</v>
      </c>
      <c r="U11" s="14">
        <f t="shared" si="6"/>
        <v>-51</v>
      </c>
      <c r="V11" s="9">
        <f t="shared" si="7"/>
        <v>-51</v>
      </c>
      <c r="W11" s="16">
        <f t="shared" si="8"/>
        <v>10</v>
      </c>
      <c r="AB11" s="9">
        <f t="shared" si="0"/>
        <v>0</v>
      </c>
      <c r="AC11" s="9">
        <f t="shared" si="1"/>
        <v>0</v>
      </c>
      <c r="AD11" s="5">
        <f t="shared" si="9"/>
        <v>11</v>
      </c>
      <c r="AE11" s="5">
        <f t="shared" si="2"/>
        <v>11</v>
      </c>
      <c r="AF11" s="11">
        <f t="shared" si="3"/>
        <v>10</v>
      </c>
    </row>
    <row r="12" spans="1:32" x14ac:dyDescent="0.2">
      <c r="A12" s="5" t="str">
        <f>'Données brutes'!B11</f>
        <v>avis2sante.fr</v>
      </c>
      <c r="B12" s="5">
        <f>IF('Données brutes'!R11="Oui",2,IF('Données brutes'!R11="Non",0,0))</f>
        <v>2</v>
      </c>
      <c r="D12" s="5">
        <f>IF('Données brutes'!T11="Oui",2,IF('Données brutes'!T11="Non",0,0))</f>
        <v>2</v>
      </c>
      <c r="F12" s="5">
        <f>IF('Données brutes'!V11="Oui",1,IF('Données brutes'!V11="Non",0,0))</f>
        <v>1</v>
      </c>
      <c r="H12" s="5">
        <f>IF('Données brutes'!X11="Oui",1,IF('Données brutes'!X11="Non",0,IF('Données brutes'!X11="NA","NA",0)))</f>
        <v>1</v>
      </c>
      <c r="J12" s="5">
        <f>IF('Données brutes'!Z11="Oui",1,IF('Données brutes'!Z11="Non",0,IF('Données brutes'!Z11="NA","NA",0)))</f>
        <v>1</v>
      </c>
      <c r="L12" s="5">
        <f>IF('Données brutes'!AB11="Oui",1,IF('Données brutes'!AB11="Non",0,0))</f>
        <v>1</v>
      </c>
      <c r="M12" s="5">
        <f>IF('Données brutes'!AC11="Oui",1,IF('Données brutes'!AC11="Non",0,0))</f>
        <v>1</v>
      </c>
      <c r="O12" s="5">
        <f>IF('Données brutes'!AE11="Oui",1,IF('Données brutes'!AE11="Non",0,0))</f>
        <v>1</v>
      </c>
      <c r="Q12" s="5">
        <f>IF('Données brutes'!AG11="Oui",1,IF('Données brutes'!AG11="Non",0,0))</f>
        <v>1</v>
      </c>
      <c r="S12" s="9">
        <f t="shared" si="4"/>
        <v>10</v>
      </c>
      <c r="T12" s="14">
        <f t="shared" si="5"/>
        <v>-51</v>
      </c>
      <c r="U12" s="14">
        <f t="shared" si="6"/>
        <v>-51</v>
      </c>
      <c r="V12" s="9">
        <f t="shared" si="7"/>
        <v>-51</v>
      </c>
      <c r="W12" s="16">
        <f t="shared" si="8"/>
        <v>10</v>
      </c>
      <c r="AB12" s="9">
        <f t="shared" si="0"/>
        <v>0</v>
      </c>
      <c r="AC12" s="9">
        <f t="shared" si="1"/>
        <v>0</v>
      </c>
      <c r="AD12" s="5">
        <f t="shared" si="9"/>
        <v>11</v>
      </c>
      <c r="AE12" s="5">
        <f t="shared" si="2"/>
        <v>11</v>
      </c>
      <c r="AF12" s="11">
        <f t="shared" si="3"/>
        <v>10</v>
      </c>
    </row>
    <row r="13" spans="1:32" x14ac:dyDescent="0.2">
      <c r="A13" s="5" t="str">
        <f>'Données brutes'!B12</f>
        <v>AXOCARE</v>
      </c>
      <c r="B13" s="5">
        <f>IF('Données brutes'!R12="Oui",2,IF('Données brutes'!R12="Non",0,0))</f>
        <v>2</v>
      </c>
      <c r="D13" s="5">
        <f>IF('Données brutes'!T12="Oui",2,IF('Données brutes'!T12="Non",0,0))</f>
        <v>2</v>
      </c>
      <c r="F13" s="5">
        <f>IF('Données brutes'!V12="Oui",1,IF('Données brutes'!V12="Non",0,0))</f>
        <v>1</v>
      </c>
      <c r="H13" s="5">
        <f>IF('Données brutes'!X12="Oui",1,IF('Données brutes'!X12="Non",0,IF('Données brutes'!X12="NA","NA",0)))</f>
        <v>1</v>
      </c>
      <c r="J13" s="5">
        <f>IF('Données brutes'!Z12="Oui",1,IF('Données brutes'!Z12="Non",0,IF('Données brutes'!Z12="NA","NA",0)))</f>
        <v>1</v>
      </c>
      <c r="L13" s="5">
        <f>IF('Données brutes'!AB12="Oui",1,IF('Données brutes'!AB12="Non",0,0))</f>
        <v>1</v>
      </c>
      <c r="M13" s="5">
        <f>IF('Données brutes'!AC12="Oui",1,IF('Données brutes'!AC12="Non",0,0))</f>
        <v>1</v>
      </c>
      <c r="O13" s="5">
        <f>IF('Données brutes'!AE12="Oui",1,IF('Données brutes'!AE12="Non",0,0))</f>
        <v>1</v>
      </c>
      <c r="Q13" s="5">
        <f>IF('Données brutes'!AG12="Oui",1,IF('Données brutes'!AG12="Non",0,0))</f>
        <v>1</v>
      </c>
      <c r="S13" s="9">
        <f t="shared" si="4"/>
        <v>10</v>
      </c>
      <c r="T13" s="14">
        <f t="shared" si="5"/>
        <v>-51</v>
      </c>
      <c r="U13" s="14">
        <f t="shared" si="6"/>
        <v>-51</v>
      </c>
      <c r="V13" s="9">
        <f t="shared" si="7"/>
        <v>-51</v>
      </c>
      <c r="W13" s="16">
        <f t="shared" si="8"/>
        <v>10</v>
      </c>
      <c r="AB13" s="9">
        <f t="shared" si="0"/>
        <v>0</v>
      </c>
      <c r="AC13" s="9">
        <f t="shared" si="1"/>
        <v>0</v>
      </c>
      <c r="AD13" s="5">
        <f t="shared" si="9"/>
        <v>11</v>
      </c>
      <c r="AE13" s="5">
        <f t="shared" si="2"/>
        <v>11</v>
      </c>
      <c r="AF13" s="11">
        <f t="shared" si="3"/>
        <v>10</v>
      </c>
    </row>
    <row r="14" spans="1:32" x14ac:dyDescent="0.2">
      <c r="A14" s="5" t="str">
        <f>'Données brutes'!B13</f>
        <v>Axomove</v>
      </c>
      <c r="B14" s="5">
        <f>IF('Données brutes'!R13="Oui",2,IF('Données brutes'!R13="Non",0,0))</f>
        <v>2</v>
      </c>
      <c r="D14" s="5">
        <f>IF('Données brutes'!T13="Oui",2,IF('Données brutes'!T13="Non",0,0))</f>
        <v>0</v>
      </c>
      <c r="F14" s="5">
        <f>IF('Données brutes'!V13="Oui",1,IF('Données brutes'!V13="Non",0,0))</f>
        <v>1</v>
      </c>
      <c r="H14" s="5">
        <f>IF('Données brutes'!X13="Oui",1,IF('Données brutes'!X13="Non",0,IF('Données brutes'!X13="NA","NA",0)))</f>
        <v>1</v>
      </c>
      <c r="J14" s="5">
        <f>IF('Données brutes'!Z13="Oui",1,IF('Données brutes'!Z13="Non",0,IF('Données brutes'!Z13="NA","NA",0)))</f>
        <v>0</v>
      </c>
      <c r="L14" s="5">
        <f>IF('Données brutes'!AB13="Oui",1,IF('Données brutes'!AB13="Non",0,0))</f>
        <v>0</v>
      </c>
      <c r="M14" s="5">
        <f>IF('Données brutes'!AC13="Oui",1,IF('Données brutes'!AC13="Non",0,0))</f>
        <v>1</v>
      </c>
      <c r="O14" s="5">
        <f>IF('Données brutes'!AE13="Oui",1,IF('Données brutes'!AE13="Non",0,0))</f>
        <v>0</v>
      </c>
      <c r="Q14" s="5">
        <f>IF('Données brutes'!AG13="Oui",1,IF('Données brutes'!AG13="Non",0,0))</f>
        <v>0</v>
      </c>
      <c r="S14" s="9">
        <f t="shared" si="4"/>
        <v>4.5</v>
      </c>
      <c r="T14" s="14">
        <f t="shared" si="5"/>
        <v>-51</v>
      </c>
      <c r="U14" s="14">
        <f t="shared" si="6"/>
        <v>-51</v>
      </c>
      <c r="V14" s="9">
        <f t="shared" si="7"/>
        <v>-51</v>
      </c>
      <c r="W14" s="16">
        <f t="shared" si="8"/>
        <v>4.5</v>
      </c>
      <c r="AB14" s="9">
        <f t="shared" si="0"/>
        <v>0</v>
      </c>
      <c r="AC14" s="9">
        <f t="shared" si="1"/>
        <v>0</v>
      </c>
      <c r="AD14" s="5">
        <f t="shared" si="9"/>
        <v>11</v>
      </c>
      <c r="AE14" s="5">
        <f t="shared" si="2"/>
        <v>5</v>
      </c>
      <c r="AF14" s="11">
        <f t="shared" si="3"/>
        <v>4.545454545454545</v>
      </c>
    </row>
    <row r="15" spans="1:32" x14ac:dyDescent="0.2">
      <c r="A15" s="5" t="str">
        <f>'Données brutes'!B14</f>
        <v>bfordoc</v>
      </c>
      <c r="B15" s="5">
        <f>IF('Données brutes'!R14="Oui",2,IF('Données brutes'!R14="Non",0,0))</f>
        <v>2</v>
      </c>
      <c r="D15" s="5">
        <f>IF('Données brutes'!T14="Oui",2,IF('Données brutes'!T14="Non",0,0))</f>
        <v>2</v>
      </c>
      <c r="F15" s="5">
        <f>IF('Données brutes'!V14="Oui",1,IF('Données brutes'!V14="Non",0,0))</f>
        <v>1</v>
      </c>
      <c r="H15" s="5">
        <f>IF('Données brutes'!X14="Oui",1,IF('Données brutes'!X14="Non",0,IF('Données brutes'!X14="NA","NA",0)))</f>
        <v>1</v>
      </c>
      <c r="J15" s="5" t="str">
        <f>IF('Données brutes'!Z14="Oui",1,IF('Données brutes'!Z14="Non",0,IF('Données brutes'!Z14="NA","NA",0)))</f>
        <v>NA</v>
      </c>
      <c r="L15" s="5">
        <f>IF('Données brutes'!AB14="Oui",1,IF('Données brutes'!AB14="Non",0,0))</f>
        <v>1</v>
      </c>
      <c r="M15" s="5">
        <f>IF('Données brutes'!AC14="Oui",1,IF('Données brutes'!AC14="Non",0,0))</f>
        <v>1</v>
      </c>
      <c r="O15" s="5">
        <f>IF('Données brutes'!AE14="Oui",1,IF('Données brutes'!AE14="Non",0,0))</f>
        <v>1</v>
      </c>
      <c r="Q15" s="5">
        <f>IF('Données brutes'!AG14="Oui",1,IF('Données brutes'!AG14="Non",0,0))</f>
        <v>0</v>
      </c>
      <c r="S15" s="9">
        <f t="shared" si="4"/>
        <v>-51</v>
      </c>
      <c r="T15" s="14">
        <f t="shared" si="5"/>
        <v>-51</v>
      </c>
      <c r="U15" s="14">
        <f t="shared" si="6"/>
        <v>9</v>
      </c>
      <c r="V15" s="9" t="b">
        <f t="shared" si="7"/>
        <v>0</v>
      </c>
      <c r="W15" s="16">
        <f t="shared" si="8"/>
        <v>9</v>
      </c>
      <c r="AB15" s="9">
        <f t="shared" si="0"/>
        <v>0</v>
      </c>
      <c r="AC15" s="9">
        <f t="shared" si="1"/>
        <v>1</v>
      </c>
      <c r="AD15" s="5">
        <f t="shared" si="9"/>
        <v>10</v>
      </c>
      <c r="AE15" s="5">
        <f t="shared" si="2"/>
        <v>9</v>
      </c>
      <c r="AF15" s="11">
        <f t="shared" si="3"/>
        <v>9</v>
      </c>
    </row>
    <row r="16" spans="1:32" x14ac:dyDescent="0.2">
      <c r="A16" s="5" t="e">
        <f>'Données brutes'!#REF!</f>
        <v>#REF!</v>
      </c>
      <c r="B16" s="5" t="e">
        <f>IF('Données brutes'!#REF!="Oui",2,IF('Données brutes'!#REF!="Non",0,0))</f>
        <v>#REF!</v>
      </c>
      <c r="D16" s="5" t="e">
        <f>IF('Données brutes'!#REF!="Oui",2,IF('Données brutes'!#REF!="Non",0,0))</f>
        <v>#REF!</v>
      </c>
      <c r="F16" s="5" t="e">
        <f>IF('Données brutes'!#REF!="Oui",1,IF('Données brutes'!#REF!="Non",0,0))</f>
        <v>#REF!</v>
      </c>
      <c r="H16" s="5" t="e">
        <f>IF('Données brutes'!#REF!="Oui",1,IF('Données brutes'!#REF!="Non",0,IF('Données brutes'!#REF!="NA","NA",0)))</f>
        <v>#REF!</v>
      </c>
      <c r="J16" s="5" t="e">
        <f>IF('Données brutes'!#REF!="Oui",1,IF('Données brutes'!#REF!="Non",0,IF('Données brutes'!#REF!="NA","NA",0)))</f>
        <v>#REF!</v>
      </c>
      <c r="L16" s="5" t="e">
        <f>IF('Données brutes'!#REF!="Oui",1,IF('Données brutes'!#REF!="Non",0,0))</f>
        <v>#REF!</v>
      </c>
      <c r="M16" s="5" t="e">
        <f>IF('Données brutes'!#REF!="Oui",1,IF('Données brutes'!#REF!="Non",0,0))</f>
        <v>#REF!</v>
      </c>
      <c r="O16" s="5" t="e">
        <f>IF('Données brutes'!#REF!="Oui",1,IF('Données brutes'!#REF!="Non",0,0))</f>
        <v>#REF!</v>
      </c>
      <c r="Q16" s="5" t="e">
        <f>IF('Données brutes'!#REF!="Oui",1,IF('Données brutes'!#REF!="Non",0,0))</f>
        <v>#REF!</v>
      </c>
      <c r="S16" s="9" t="e">
        <f t="shared" si="4"/>
        <v>#REF!</v>
      </c>
      <c r="T16" s="14" t="e">
        <f t="shared" si="5"/>
        <v>#REF!</v>
      </c>
      <c r="U16" s="14" t="e">
        <f t="shared" si="6"/>
        <v>#REF!</v>
      </c>
      <c r="V16" s="9" t="e">
        <f t="shared" si="7"/>
        <v>#REF!</v>
      </c>
      <c r="W16" s="16" t="e">
        <f t="shared" si="8"/>
        <v>#REF!</v>
      </c>
      <c r="AB16" s="9" t="e">
        <f t="shared" si="0"/>
        <v>#REF!</v>
      </c>
      <c r="AC16" s="9" t="e">
        <f t="shared" si="1"/>
        <v>#REF!</v>
      </c>
      <c r="AD16" s="5" t="e">
        <f t="shared" si="9"/>
        <v>#REF!</v>
      </c>
      <c r="AE16" s="5" t="e">
        <f t="shared" si="2"/>
        <v>#REF!</v>
      </c>
      <c r="AF16" s="11" t="e">
        <f t="shared" si="3"/>
        <v>#REF!</v>
      </c>
    </row>
    <row r="17" spans="1:32" x14ac:dyDescent="0.2">
      <c r="A17" s="5" t="str">
        <f>'Données brutes'!B15</f>
        <v>BISOM</v>
      </c>
      <c r="B17" s="5">
        <f>IF('Données brutes'!R15="Oui",2,IF('Données brutes'!R15="Non",0,0))</f>
        <v>2</v>
      </c>
      <c r="D17" s="5">
        <f>IF('Données brutes'!T15="Oui",2,IF('Données brutes'!T15="Non",0,0))</f>
        <v>2</v>
      </c>
      <c r="F17" s="5">
        <f>IF('Données brutes'!V15="Oui",1,IF('Données brutes'!V15="Non",0,0))</f>
        <v>1</v>
      </c>
      <c r="H17" s="5">
        <f>IF('Données brutes'!X15="Oui",1,IF('Données brutes'!X15="Non",0,IF('Données brutes'!X15="NA","NA",0)))</f>
        <v>1</v>
      </c>
      <c r="J17" s="5">
        <f>IF('Données brutes'!Z15="Oui",1,IF('Données brutes'!Z15="Non",0,IF('Données brutes'!Z15="NA","NA",0)))</f>
        <v>1</v>
      </c>
      <c r="L17" s="5">
        <f>IF('Données brutes'!AB15="Oui",1,IF('Données brutes'!AB15="Non",0,0))</f>
        <v>0</v>
      </c>
      <c r="M17" s="5">
        <f>IF('Données brutes'!AC15="Oui",1,IF('Données brutes'!AC15="Non",0,0))</f>
        <v>0</v>
      </c>
      <c r="O17" s="5">
        <f>IF('Données brutes'!AE15="Oui",1,IF('Données brutes'!AE15="Non",0,0))</f>
        <v>0</v>
      </c>
      <c r="Q17" s="5">
        <f>IF('Données brutes'!AG15="Oui",1,IF('Données brutes'!AG15="Non",0,0))</f>
        <v>1</v>
      </c>
      <c r="S17" s="9">
        <f t="shared" si="4"/>
        <v>7</v>
      </c>
      <c r="T17" s="14">
        <f t="shared" si="5"/>
        <v>-51</v>
      </c>
      <c r="U17" s="14">
        <f t="shared" si="6"/>
        <v>-51</v>
      </c>
      <c r="V17" s="9">
        <f t="shared" si="7"/>
        <v>-51</v>
      </c>
      <c r="W17" s="16">
        <f t="shared" si="8"/>
        <v>7</v>
      </c>
      <c r="AB17" s="9">
        <f t="shared" si="0"/>
        <v>0</v>
      </c>
      <c r="AC17" s="9">
        <f t="shared" si="1"/>
        <v>0</v>
      </c>
      <c r="AD17" s="5">
        <f t="shared" si="9"/>
        <v>11</v>
      </c>
      <c r="AE17" s="5">
        <f t="shared" si="2"/>
        <v>8</v>
      </c>
      <c r="AF17" s="11">
        <f t="shared" si="3"/>
        <v>7.2727272727272734</v>
      </c>
    </row>
    <row r="18" spans="1:32" x14ac:dyDescent="0.2">
      <c r="A18" s="5" t="str">
        <f>'Données brutes'!B16</f>
        <v>BLUEFILES</v>
      </c>
      <c r="B18" s="5">
        <f>IF('Données brutes'!R16="Oui",2,IF('Données brutes'!R16="Non",0,0))</f>
        <v>2</v>
      </c>
      <c r="D18" s="5">
        <f>IF('Données brutes'!T16="Oui",2,IF('Données brutes'!T16="Non",0,0))</f>
        <v>2</v>
      </c>
      <c r="F18" s="5">
        <f>IF('Données brutes'!V16="Oui",1,IF('Données brutes'!V16="Non",0,0))</f>
        <v>0</v>
      </c>
      <c r="H18" s="5" t="str">
        <f>IF('Données brutes'!X16="Oui",1,IF('Données brutes'!X16="Non",0,IF('Données brutes'!X16="NA","NA",0)))</f>
        <v>NA</v>
      </c>
      <c r="J18" s="5">
        <f>IF('Données brutes'!Z16="Oui",1,IF('Données brutes'!Z16="Non",0,IF('Données brutes'!Z16="NA","NA",0)))</f>
        <v>1</v>
      </c>
      <c r="L18" s="5">
        <f>IF('Données brutes'!AB16="Oui",1,IF('Données brutes'!AB16="Non",0,0))</f>
        <v>0</v>
      </c>
      <c r="M18" s="5">
        <f>IF('Données brutes'!AC16="Oui",1,IF('Données brutes'!AC16="Non",0,0))</f>
        <v>1</v>
      </c>
      <c r="O18" s="5">
        <f>IF('Données brutes'!AE16="Oui",1,IF('Données brutes'!AE16="Non",0,0))</f>
        <v>0</v>
      </c>
      <c r="Q18" s="5">
        <f>IF('Données brutes'!AG16="Oui",1,IF('Données brutes'!AG16="Non",0,0))</f>
        <v>0</v>
      </c>
      <c r="S18" s="9">
        <f t="shared" si="4"/>
        <v>-51</v>
      </c>
      <c r="T18" s="14">
        <f t="shared" si="5"/>
        <v>6</v>
      </c>
      <c r="U18" s="14">
        <f t="shared" si="6"/>
        <v>-51</v>
      </c>
      <c r="V18" s="9">
        <f t="shared" si="7"/>
        <v>-51</v>
      </c>
      <c r="W18" s="16">
        <f t="shared" si="8"/>
        <v>6</v>
      </c>
      <c r="AB18" s="9">
        <f t="shared" si="0"/>
        <v>1</v>
      </c>
      <c r="AC18" s="9">
        <f t="shared" si="1"/>
        <v>0</v>
      </c>
      <c r="AD18" s="5">
        <f t="shared" si="9"/>
        <v>10</v>
      </c>
      <c r="AE18" s="5">
        <f t="shared" si="2"/>
        <v>6</v>
      </c>
      <c r="AF18" s="11">
        <f t="shared" si="3"/>
        <v>6</v>
      </c>
    </row>
    <row r="19" spans="1:32" x14ac:dyDescent="0.2">
      <c r="A19" s="5" t="e">
        <f>'Données brutes'!#REF!</f>
        <v>#REF!</v>
      </c>
      <c r="B19" s="5" t="e">
        <f>IF('Données brutes'!#REF!="Oui",2,IF('Données brutes'!#REF!="Non",0,0))</f>
        <v>#REF!</v>
      </c>
      <c r="D19" s="5" t="e">
        <f>IF('Données brutes'!#REF!="Oui",2,IF('Données brutes'!#REF!="Non",0,0))</f>
        <v>#REF!</v>
      </c>
      <c r="F19" s="5" t="e">
        <f>IF('Données brutes'!#REF!="Oui",1,IF('Données brutes'!#REF!="Non",0,0))</f>
        <v>#REF!</v>
      </c>
      <c r="H19" s="5" t="e">
        <f>IF('Données brutes'!#REF!="Oui",1,IF('Données brutes'!#REF!="Non",0,IF('Données brutes'!#REF!="NA","NA",0)))</f>
        <v>#REF!</v>
      </c>
      <c r="J19" s="5" t="e">
        <f>IF('Données brutes'!#REF!="Oui",1,IF('Données brutes'!#REF!="Non",0,IF('Données brutes'!#REF!="NA","NA",0)))</f>
        <v>#REF!</v>
      </c>
      <c r="L19" s="5" t="e">
        <f>IF('Données brutes'!#REF!="Oui",1,IF('Données brutes'!#REF!="Non",0,0))</f>
        <v>#REF!</v>
      </c>
      <c r="M19" s="5" t="e">
        <f>IF('Données brutes'!#REF!="Oui",1,IF('Données brutes'!#REF!="Non",0,0))</f>
        <v>#REF!</v>
      </c>
      <c r="O19" s="5" t="e">
        <f>IF('Données brutes'!#REF!="Oui",1,IF('Données brutes'!#REF!="Non",0,0))</f>
        <v>#REF!</v>
      </c>
      <c r="Q19" s="5" t="e">
        <f>IF('Données brutes'!#REF!="Oui",1,IF('Données brutes'!#REF!="Non",0,0))</f>
        <v>#REF!</v>
      </c>
      <c r="S19" s="9" t="e">
        <f t="shared" si="4"/>
        <v>#REF!</v>
      </c>
      <c r="T19" s="14" t="e">
        <f t="shared" si="5"/>
        <v>#REF!</v>
      </c>
      <c r="U19" s="14" t="e">
        <f t="shared" si="6"/>
        <v>#REF!</v>
      </c>
      <c r="V19" s="9" t="e">
        <f t="shared" si="7"/>
        <v>#REF!</v>
      </c>
      <c r="W19" s="16" t="e">
        <f t="shared" si="8"/>
        <v>#REF!</v>
      </c>
      <c r="AB19" s="9" t="e">
        <f t="shared" si="0"/>
        <v>#REF!</v>
      </c>
      <c r="AC19" s="9" t="e">
        <f t="shared" si="1"/>
        <v>#REF!</v>
      </c>
      <c r="AD19" s="5" t="e">
        <f t="shared" si="9"/>
        <v>#REF!</v>
      </c>
      <c r="AE19" s="5" t="e">
        <f t="shared" si="2"/>
        <v>#REF!</v>
      </c>
      <c r="AF19" s="11" t="e">
        <f t="shared" si="3"/>
        <v>#REF!</v>
      </c>
    </row>
    <row r="20" spans="1:32" x14ac:dyDescent="0.2">
      <c r="A20" s="5" t="str">
        <f>'Données brutes'!B17</f>
        <v>Bravodoc.fr</v>
      </c>
      <c r="B20" s="5">
        <f>IF('Données brutes'!R17="Oui",2,IF('Données brutes'!R17="Non",0,0))</f>
        <v>2</v>
      </c>
      <c r="D20" s="5">
        <f>IF('Données brutes'!T17="Oui",2,IF('Données brutes'!T17="Non",0,0))</f>
        <v>2</v>
      </c>
      <c r="F20" s="5">
        <f>IF('Données brutes'!V17="Oui",1,IF('Données brutes'!V17="Non",0,0))</f>
        <v>1</v>
      </c>
      <c r="H20" s="5">
        <f>IF('Données brutes'!X17="Oui",1,IF('Données brutes'!X17="Non",0,IF('Données brutes'!X17="NA","NA",0)))</f>
        <v>1</v>
      </c>
      <c r="J20" s="5">
        <f>IF('Données brutes'!Z17="Oui",1,IF('Données brutes'!Z17="Non",0,IF('Données brutes'!Z17="NA","NA",0)))</f>
        <v>1</v>
      </c>
      <c r="L20" s="5">
        <f>IF('Données brutes'!AB17="Oui",1,IF('Données brutes'!AB17="Non",0,0))</f>
        <v>1</v>
      </c>
      <c r="M20" s="5">
        <f>IF('Données brutes'!AC17="Oui",1,IF('Données brutes'!AC17="Non",0,0))</f>
        <v>1</v>
      </c>
      <c r="O20" s="5">
        <f>IF('Données brutes'!AE17="Oui",1,IF('Données brutes'!AE17="Non",0,0))</f>
        <v>1</v>
      </c>
      <c r="Q20" s="5">
        <f>IF('Données brutes'!AG17="Oui",1,IF('Données brutes'!AG17="Non",0,0))</f>
        <v>1</v>
      </c>
      <c r="S20" s="9">
        <f t="shared" si="4"/>
        <v>10</v>
      </c>
      <c r="T20" s="14">
        <f t="shared" si="5"/>
        <v>-51</v>
      </c>
      <c r="U20" s="14">
        <f t="shared" si="6"/>
        <v>-51</v>
      </c>
      <c r="V20" s="9">
        <f t="shared" si="7"/>
        <v>-51</v>
      </c>
      <c r="W20" s="16">
        <f t="shared" si="8"/>
        <v>10</v>
      </c>
      <c r="AB20" s="9">
        <f t="shared" si="0"/>
        <v>0</v>
      </c>
      <c r="AC20" s="9">
        <f t="shared" si="1"/>
        <v>0</v>
      </c>
      <c r="AD20" s="5">
        <f t="shared" si="9"/>
        <v>11</v>
      </c>
      <c r="AE20" s="5">
        <f t="shared" si="2"/>
        <v>11</v>
      </c>
      <c r="AF20" s="11">
        <f t="shared" si="3"/>
        <v>10</v>
      </c>
    </row>
    <row r="21" spans="1:32" x14ac:dyDescent="0.2">
      <c r="A21" s="5" t="str">
        <f>'Données brutes'!B18</f>
        <v>Care for cure</v>
      </c>
      <c r="B21" s="5">
        <f>IF('Données brutes'!R18="Oui",2,IF('Données brutes'!R18="Non",0,0))</f>
        <v>0</v>
      </c>
      <c r="D21" s="5">
        <f>IF('Données brutes'!T18="Oui",2,IF('Données brutes'!T18="Non",0,0))</f>
        <v>0</v>
      </c>
      <c r="F21" s="5">
        <f>IF('Données brutes'!V18="Oui",1,IF('Données brutes'!V18="Non",0,0))</f>
        <v>0</v>
      </c>
      <c r="H21" s="5">
        <f>IF('Données brutes'!X18="Oui",1,IF('Données brutes'!X18="Non",0,IF('Données brutes'!X18="NA","NA",0)))</f>
        <v>0</v>
      </c>
      <c r="J21" s="5">
        <f>IF('Données brutes'!Z18="Oui",1,IF('Données brutes'!Z18="Non",0,IF('Données brutes'!Z18="NA","NA",0)))</f>
        <v>0</v>
      </c>
      <c r="L21" s="5">
        <f>IF('Données brutes'!AB18="Oui",1,IF('Données brutes'!AB18="Non",0,0))</f>
        <v>1</v>
      </c>
      <c r="M21" s="5">
        <f>IF('Données brutes'!AC18="Oui",1,IF('Données brutes'!AC18="Non",0,0))</f>
        <v>0</v>
      </c>
      <c r="O21" s="5">
        <f>IF('Données brutes'!AE18="Oui",1,IF('Données brutes'!AE18="Non",0,0))</f>
        <v>0</v>
      </c>
      <c r="Q21" s="5">
        <f>IF('Données brutes'!AG18="Oui",1,IF('Données brutes'!AG18="Non",0,0))</f>
        <v>0</v>
      </c>
      <c r="S21" s="9">
        <f t="shared" si="4"/>
        <v>1</v>
      </c>
      <c r="T21" s="14">
        <f t="shared" si="5"/>
        <v>-51</v>
      </c>
      <c r="U21" s="14">
        <f t="shared" si="6"/>
        <v>-51</v>
      </c>
      <c r="V21" s="9">
        <f t="shared" si="7"/>
        <v>-51</v>
      </c>
      <c r="W21" s="16">
        <f t="shared" si="8"/>
        <v>1</v>
      </c>
      <c r="AB21" s="9">
        <f t="shared" si="0"/>
        <v>0</v>
      </c>
      <c r="AC21" s="9">
        <f t="shared" si="1"/>
        <v>0</v>
      </c>
      <c r="AD21" s="5">
        <f t="shared" si="9"/>
        <v>11</v>
      </c>
      <c r="AE21" s="5">
        <f t="shared" si="2"/>
        <v>1</v>
      </c>
      <c r="AF21" s="11">
        <f t="shared" si="3"/>
        <v>0.90909090909090917</v>
      </c>
    </row>
    <row r="22" spans="1:32" x14ac:dyDescent="0.2">
      <c r="A22" s="5" t="str">
        <f>'Données brutes'!B19</f>
        <v>Caroline Garey</v>
      </c>
      <c r="B22" s="5">
        <f>IF('Données brutes'!R19="Oui",2,IF('Données brutes'!R19="Non",0,0))</f>
        <v>2</v>
      </c>
      <c r="D22" s="5">
        <f>IF('Données brutes'!T19="Oui",2,IF('Données brutes'!T19="Non",0,0))</f>
        <v>2</v>
      </c>
      <c r="F22" s="5">
        <f>IF('Données brutes'!V19="Oui",1,IF('Données brutes'!V19="Non",0,0))</f>
        <v>1</v>
      </c>
      <c r="H22" s="5">
        <f>IF('Données brutes'!X19="Oui",1,IF('Données brutes'!X19="Non",0,IF('Données brutes'!X19="NA","NA",0)))</f>
        <v>0</v>
      </c>
      <c r="J22" s="5">
        <f>IF('Données brutes'!Z19="Oui",1,IF('Données brutes'!Z19="Non",0,IF('Données brutes'!Z19="NA","NA",0)))</f>
        <v>1</v>
      </c>
      <c r="L22" s="5">
        <f>IF('Données brutes'!AB19="Oui",1,IF('Données brutes'!AB19="Non",0,0))</f>
        <v>1</v>
      </c>
      <c r="M22" s="5">
        <f>IF('Données brutes'!AC19="Oui",1,IF('Données brutes'!AC19="Non",0,0))</f>
        <v>1</v>
      </c>
      <c r="O22" s="5">
        <f>IF('Données brutes'!AE19="Oui",1,IF('Données brutes'!AE19="Non",0,0))</f>
        <v>1</v>
      </c>
      <c r="Q22" s="5">
        <f>IF('Données brutes'!AG19="Oui",1,IF('Données brutes'!AG19="Non",0,0))</f>
        <v>1</v>
      </c>
      <c r="S22" s="9">
        <f t="shared" si="4"/>
        <v>9.5</v>
      </c>
      <c r="T22" s="14">
        <f t="shared" si="5"/>
        <v>-51</v>
      </c>
      <c r="U22" s="14">
        <f t="shared" si="6"/>
        <v>-51</v>
      </c>
      <c r="V22" s="9">
        <f t="shared" si="7"/>
        <v>-51</v>
      </c>
      <c r="W22" s="16">
        <f t="shared" si="8"/>
        <v>9.5</v>
      </c>
      <c r="AB22" s="9">
        <f t="shared" si="0"/>
        <v>0</v>
      </c>
      <c r="AC22" s="9">
        <f t="shared" si="1"/>
        <v>0</v>
      </c>
      <c r="AD22" s="5">
        <f t="shared" si="9"/>
        <v>11</v>
      </c>
      <c r="AE22" s="5">
        <f t="shared" si="2"/>
        <v>10</v>
      </c>
      <c r="AF22" s="11">
        <f t="shared" si="3"/>
        <v>9.0909090909090899</v>
      </c>
    </row>
    <row r="23" spans="1:32" x14ac:dyDescent="0.2">
      <c r="A23" s="5" t="str">
        <f>'Données brutes'!B20</f>
        <v>CHORUS</v>
      </c>
      <c r="B23" s="5">
        <f>IF('Données brutes'!R20="Oui",2,IF('Données brutes'!R20="Non",0,0))</f>
        <v>2</v>
      </c>
      <c r="D23" s="5">
        <f>IF('Données brutes'!T20="Oui",2,IF('Données brutes'!T20="Non",0,0))</f>
        <v>2</v>
      </c>
      <c r="F23" s="5">
        <f>IF('Données brutes'!V20="Oui",1,IF('Données brutes'!V20="Non",0,0))</f>
        <v>1</v>
      </c>
      <c r="H23" s="5">
        <f>IF('Données brutes'!X20="Oui",1,IF('Données brutes'!X20="Non",0,IF('Données brutes'!X20="NA","NA",0)))</f>
        <v>1</v>
      </c>
      <c r="J23" s="5">
        <f>IF('Données brutes'!Z20="Oui",1,IF('Données brutes'!Z20="Non",0,IF('Données brutes'!Z20="NA","NA",0)))</f>
        <v>1</v>
      </c>
      <c r="L23" s="5">
        <f>IF('Données brutes'!AB20="Oui",1,IF('Données brutes'!AB20="Non",0,0))</f>
        <v>0</v>
      </c>
      <c r="M23" s="5">
        <f>IF('Données brutes'!AC20="Oui",1,IF('Données brutes'!AC20="Non",0,0))</f>
        <v>1</v>
      </c>
      <c r="O23" s="5">
        <f>IF('Données brutes'!AE20="Oui",1,IF('Données brutes'!AE20="Non",0,0))</f>
        <v>1</v>
      </c>
      <c r="Q23" s="5">
        <f>IF('Données brutes'!AG20="Oui",1,IF('Données brutes'!AG20="Non",0,0))</f>
        <v>1</v>
      </c>
      <c r="S23" s="9">
        <f t="shared" si="4"/>
        <v>9</v>
      </c>
      <c r="T23" s="14">
        <f t="shared" si="5"/>
        <v>-51</v>
      </c>
      <c r="U23" s="14">
        <f t="shared" si="6"/>
        <v>-51</v>
      </c>
      <c r="V23" s="9">
        <f t="shared" si="7"/>
        <v>-51</v>
      </c>
      <c r="W23" s="16">
        <f t="shared" si="8"/>
        <v>9</v>
      </c>
      <c r="AB23" s="9">
        <f t="shared" si="0"/>
        <v>0</v>
      </c>
      <c r="AC23" s="9">
        <f t="shared" si="1"/>
        <v>0</v>
      </c>
      <c r="AD23" s="5">
        <f t="shared" si="9"/>
        <v>11</v>
      </c>
      <c r="AE23" s="5">
        <f t="shared" si="2"/>
        <v>10</v>
      </c>
      <c r="AF23" s="11">
        <f t="shared" si="3"/>
        <v>9.0909090909090899</v>
      </c>
    </row>
    <row r="24" spans="1:32" x14ac:dyDescent="0.2">
      <c r="A24" s="5" t="str">
        <f>'Données brutes'!B21</f>
        <v>Circuit</v>
      </c>
      <c r="B24" s="5">
        <f>IF('Données brutes'!R21="Oui",2,IF('Données brutes'!R21="Non",0,0))</f>
        <v>2</v>
      </c>
      <c r="D24" s="5">
        <f>IF('Données brutes'!T21="Oui",2,IF('Données brutes'!T21="Non",0,0))</f>
        <v>2</v>
      </c>
      <c r="F24" s="5">
        <f>IF('Données brutes'!V21="Oui",1,IF('Données brutes'!V21="Non",0,0))</f>
        <v>1</v>
      </c>
      <c r="H24" s="5">
        <f>IF('Données brutes'!X21="Oui",1,IF('Données brutes'!X21="Non",0,IF('Données brutes'!X21="NA","NA",0)))</f>
        <v>1</v>
      </c>
      <c r="J24" s="5">
        <f>IF('Données brutes'!Z21="Oui",1,IF('Données brutes'!Z21="Non",0,IF('Données brutes'!Z21="NA","NA",0)))</f>
        <v>1</v>
      </c>
      <c r="L24" s="5">
        <f>IF('Données brutes'!AB21="Oui",1,IF('Données brutes'!AB21="Non",0,0))</f>
        <v>1</v>
      </c>
      <c r="M24" s="5">
        <f>IF('Données brutes'!AC21="Oui",1,IF('Données brutes'!AC21="Non",0,0))</f>
        <v>1</v>
      </c>
      <c r="O24" s="5">
        <f>IF('Données brutes'!AE21="Oui",1,IF('Données brutes'!AE21="Non",0,0))</f>
        <v>1</v>
      </c>
      <c r="Q24" s="5">
        <f>IF('Données brutes'!AG21="Oui",1,IF('Données brutes'!AG21="Non",0,0))</f>
        <v>1</v>
      </c>
      <c r="S24" s="9">
        <f t="shared" si="4"/>
        <v>10</v>
      </c>
      <c r="T24" s="14">
        <f t="shared" si="5"/>
        <v>-51</v>
      </c>
      <c r="U24" s="14">
        <f t="shared" si="6"/>
        <v>-51</v>
      </c>
      <c r="V24" s="9">
        <f t="shared" si="7"/>
        <v>-51</v>
      </c>
      <c r="W24" s="16">
        <f t="shared" si="8"/>
        <v>10</v>
      </c>
      <c r="AB24" s="9">
        <f t="shared" si="0"/>
        <v>0</v>
      </c>
      <c r="AC24" s="9">
        <f t="shared" si="1"/>
        <v>0</v>
      </c>
      <c r="AD24" s="5">
        <f t="shared" si="9"/>
        <v>11</v>
      </c>
      <c r="AE24" s="5">
        <f t="shared" si="2"/>
        <v>11</v>
      </c>
      <c r="AF24" s="11">
        <f t="shared" si="3"/>
        <v>10</v>
      </c>
    </row>
    <row r="25" spans="1:32" x14ac:dyDescent="0.2">
      <c r="A25" s="5" t="e">
        <f>'Données brutes'!#REF!</f>
        <v>#REF!</v>
      </c>
      <c r="B25" s="5" t="e">
        <f>IF('Données brutes'!#REF!="Oui",2,IF('Données brutes'!#REF!="Non",0,0))</f>
        <v>#REF!</v>
      </c>
      <c r="D25" s="5" t="e">
        <f>IF('Données brutes'!#REF!="Oui",2,IF('Données brutes'!#REF!="Non",0,0))</f>
        <v>#REF!</v>
      </c>
      <c r="F25" s="5" t="e">
        <f>IF('Données brutes'!#REF!="Oui",1,IF('Données brutes'!#REF!="Non",0,0))</f>
        <v>#REF!</v>
      </c>
      <c r="H25" s="5" t="e">
        <f>IF('Données brutes'!#REF!="Oui",1,IF('Données brutes'!#REF!="Non",0,IF('Données brutes'!#REF!="NA","NA",0)))</f>
        <v>#REF!</v>
      </c>
      <c r="J25" s="5" t="e">
        <f>IF('Données brutes'!#REF!="Oui",1,IF('Données brutes'!#REF!="Non",0,IF('Données brutes'!#REF!="NA","NA",0)))</f>
        <v>#REF!</v>
      </c>
      <c r="L25" s="5" t="e">
        <f>IF('Données brutes'!#REF!="Oui",1,IF('Données brutes'!#REF!="Non",0,0))</f>
        <v>#REF!</v>
      </c>
      <c r="M25" s="5" t="e">
        <f>IF('Données brutes'!#REF!="Oui",1,IF('Données brutes'!#REF!="Non",0,0))</f>
        <v>#REF!</v>
      </c>
      <c r="O25" s="5" t="e">
        <f>IF('Données brutes'!#REF!="Oui",1,IF('Données brutes'!#REF!="Non",0,0))</f>
        <v>#REF!</v>
      </c>
      <c r="Q25" s="5" t="e">
        <f>IF('Données brutes'!#REF!="Oui",1,IF('Données brutes'!#REF!="Non",0,0))</f>
        <v>#REF!</v>
      </c>
      <c r="S25" s="9" t="e">
        <f t="shared" si="4"/>
        <v>#REF!</v>
      </c>
      <c r="T25" s="14" t="e">
        <f t="shared" si="5"/>
        <v>#REF!</v>
      </c>
      <c r="U25" s="14" t="e">
        <f t="shared" si="6"/>
        <v>#REF!</v>
      </c>
      <c r="V25" s="9" t="e">
        <f t="shared" si="7"/>
        <v>#REF!</v>
      </c>
      <c r="W25" s="16" t="e">
        <f t="shared" si="8"/>
        <v>#REF!</v>
      </c>
      <c r="AB25" s="9" t="e">
        <f t="shared" si="0"/>
        <v>#REF!</v>
      </c>
      <c r="AC25" s="9" t="e">
        <f t="shared" si="1"/>
        <v>#REF!</v>
      </c>
      <c r="AD25" s="5" t="e">
        <f t="shared" si="9"/>
        <v>#REF!</v>
      </c>
      <c r="AE25" s="5" t="e">
        <f t="shared" si="2"/>
        <v>#REF!</v>
      </c>
      <c r="AF25" s="11" t="e">
        <f t="shared" si="3"/>
        <v>#REF!</v>
      </c>
    </row>
    <row r="26" spans="1:32" x14ac:dyDescent="0.2">
      <c r="A26" s="5" t="str">
        <f>'Données brutes'!B22</f>
        <v xml:space="preserve">Clickdoc téléconsultation </v>
      </c>
      <c r="B26" s="5">
        <f>IF('Données brutes'!R22="Oui",2,IF('Données brutes'!R22="Non",0,0))</f>
        <v>2</v>
      </c>
      <c r="D26" s="5">
        <f>IF('Données brutes'!T22="Oui",2,IF('Données brutes'!T22="Non",0,0))</f>
        <v>2</v>
      </c>
      <c r="F26" s="5">
        <f>IF('Données brutes'!V22="Oui",1,IF('Données brutes'!V22="Non",0,0))</f>
        <v>1</v>
      </c>
      <c r="H26" s="5">
        <f>IF('Données brutes'!X22="Oui",1,IF('Données brutes'!X22="Non",0,IF('Données brutes'!X22="NA","NA",0)))</f>
        <v>1</v>
      </c>
      <c r="J26" s="5">
        <f>IF('Données brutes'!Z22="Oui",1,IF('Données brutes'!Z22="Non",0,IF('Données brutes'!Z22="NA","NA",0)))</f>
        <v>1</v>
      </c>
      <c r="L26" s="5">
        <f>IF('Données brutes'!AB22="Oui",1,IF('Données brutes'!AB22="Non",0,0))</f>
        <v>1</v>
      </c>
      <c r="M26" s="5">
        <f>IF('Données brutes'!AC22="Oui",1,IF('Données brutes'!AC22="Non",0,0))</f>
        <v>1</v>
      </c>
      <c r="O26" s="5">
        <f>IF('Données brutes'!AE22="Oui",1,IF('Données brutes'!AE22="Non",0,0))</f>
        <v>1</v>
      </c>
      <c r="Q26" s="5">
        <f>IF('Données brutes'!AG22="Oui",1,IF('Données brutes'!AG22="Non",0,0))</f>
        <v>1</v>
      </c>
      <c r="S26" s="9">
        <f t="shared" si="4"/>
        <v>10</v>
      </c>
      <c r="T26" s="14">
        <f t="shared" si="5"/>
        <v>-51</v>
      </c>
      <c r="U26" s="14">
        <f t="shared" si="6"/>
        <v>-51</v>
      </c>
      <c r="V26" s="9">
        <f t="shared" si="7"/>
        <v>-51</v>
      </c>
      <c r="W26" s="16">
        <f t="shared" si="8"/>
        <v>10</v>
      </c>
      <c r="AB26" s="9">
        <f t="shared" si="0"/>
        <v>0</v>
      </c>
      <c r="AC26" s="9">
        <f t="shared" si="1"/>
        <v>0</v>
      </c>
      <c r="AD26" s="5">
        <f t="shared" si="9"/>
        <v>11</v>
      </c>
      <c r="AE26" s="5">
        <f t="shared" si="2"/>
        <v>11</v>
      </c>
      <c r="AF26" s="11">
        <f t="shared" si="3"/>
        <v>10</v>
      </c>
    </row>
    <row r="27" spans="1:32" x14ac:dyDescent="0.2">
      <c r="A27" s="5" t="str">
        <f>'Données brutes'!B23</f>
        <v>clikodoc</v>
      </c>
      <c r="B27" s="5">
        <f>IF('Données brutes'!R23="Oui",2,IF('Données brutes'!R23="Non",0,0))</f>
        <v>2</v>
      </c>
      <c r="D27" s="5">
        <f>IF('Données brutes'!T23="Oui",2,IF('Données brutes'!T23="Non",0,0))</f>
        <v>2</v>
      </c>
      <c r="F27" s="5">
        <f>IF('Données brutes'!V23="Oui",1,IF('Données brutes'!V23="Non",0,0))</f>
        <v>1</v>
      </c>
      <c r="H27" s="5">
        <f>IF('Données brutes'!X23="Oui",1,IF('Données brutes'!X23="Non",0,IF('Données brutes'!X23="NA","NA",0)))</f>
        <v>1</v>
      </c>
      <c r="J27" s="5">
        <f>IF('Données brutes'!Z23="Oui",1,IF('Données brutes'!Z23="Non",0,IF('Données brutes'!Z23="NA","NA",0)))</f>
        <v>1</v>
      </c>
      <c r="L27" s="5">
        <f>IF('Données brutes'!AB23="Oui",1,IF('Données brutes'!AB23="Non",0,0))</f>
        <v>0</v>
      </c>
      <c r="M27" s="5">
        <f>IF('Données brutes'!AC23="Oui",1,IF('Données brutes'!AC23="Non",0,0))</f>
        <v>1</v>
      </c>
      <c r="O27" s="5">
        <f>IF('Données brutes'!AE23="Oui",1,IF('Données brutes'!AE23="Non",0,0))</f>
        <v>1</v>
      </c>
      <c r="Q27" s="5">
        <f>IF('Données brutes'!AG23="Oui",1,IF('Données brutes'!AG23="Non",0,0))</f>
        <v>1</v>
      </c>
      <c r="S27" s="9">
        <f t="shared" si="4"/>
        <v>9</v>
      </c>
      <c r="T27" s="14">
        <f t="shared" si="5"/>
        <v>-51</v>
      </c>
      <c r="U27" s="14">
        <f t="shared" si="6"/>
        <v>-51</v>
      </c>
      <c r="V27" s="9">
        <f t="shared" si="7"/>
        <v>-51</v>
      </c>
      <c r="W27" s="16">
        <f t="shared" si="8"/>
        <v>9</v>
      </c>
      <c r="AB27" s="9">
        <f t="shared" si="0"/>
        <v>0</v>
      </c>
      <c r="AC27" s="9">
        <f t="shared" si="1"/>
        <v>0</v>
      </c>
      <c r="AD27" s="5">
        <f t="shared" si="9"/>
        <v>11</v>
      </c>
      <c r="AE27" s="5">
        <f t="shared" si="2"/>
        <v>10</v>
      </c>
      <c r="AF27" s="11">
        <f t="shared" si="3"/>
        <v>9.0909090909090899</v>
      </c>
    </row>
    <row r="28" spans="1:32" x14ac:dyDescent="0.2">
      <c r="A28" s="5" t="str">
        <f>'Données brutes'!B24</f>
        <v>COLNEC</v>
      </c>
      <c r="B28" s="5">
        <f>IF('Données brutes'!R24="Oui",2,IF('Données brutes'!R24="Non",0,0))</f>
        <v>2</v>
      </c>
      <c r="D28" s="5">
        <f>IF('Données brutes'!T24="Oui",2,IF('Données brutes'!T24="Non",0,0))</f>
        <v>2</v>
      </c>
      <c r="F28" s="5">
        <f>IF('Données brutes'!V24="Oui",1,IF('Données brutes'!V24="Non",0,0))</f>
        <v>1</v>
      </c>
      <c r="H28" s="5">
        <f>IF('Données brutes'!X24="Oui",1,IF('Données brutes'!X24="Non",0,IF('Données brutes'!X24="NA","NA",0)))</f>
        <v>1</v>
      </c>
      <c r="J28" s="5">
        <f>IF('Données brutes'!Z24="Oui",1,IF('Données brutes'!Z24="Non",0,IF('Données brutes'!Z24="NA","NA",0)))</f>
        <v>1</v>
      </c>
      <c r="L28" s="5">
        <f>IF('Données brutes'!AB24="Oui",1,IF('Données brutes'!AB24="Non",0,0))</f>
        <v>0</v>
      </c>
      <c r="M28" s="5">
        <f>IF('Données brutes'!AC24="Oui",1,IF('Données brutes'!AC24="Non",0,0))</f>
        <v>1</v>
      </c>
      <c r="O28" s="5">
        <f>IF('Données brutes'!AE24="Oui",1,IF('Données brutes'!AE24="Non",0,0))</f>
        <v>0</v>
      </c>
      <c r="Q28" s="5">
        <f>IF('Données brutes'!AG24="Oui",1,IF('Données brutes'!AG24="Non",0,0))</f>
        <v>1</v>
      </c>
      <c r="S28" s="9">
        <f t="shared" si="4"/>
        <v>8</v>
      </c>
      <c r="T28" s="14">
        <f t="shared" si="5"/>
        <v>-51</v>
      </c>
      <c r="U28" s="14">
        <f t="shared" si="6"/>
        <v>-51</v>
      </c>
      <c r="V28" s="9">
        <f t="shared" si="7"/>
        <v>-51</v>
      </c>
      <c r="W28" s="16">
        <f t="shared" si="8"/>
        <v>8</v>
      </c>
      <c r="AB28" s="9">
        <f t="shared" si="0"/>
        <v>0</v>
      </c>
      <c r="AC28" s="9">
        <f t="shared" si="1"/>
        <v>0</v>
      </c>
      <c r="AD28" s="5">
        <f t="shared" si="9"/>
        <v>11</v>
      </c>
      <c r="AE28" s="5">
        <f t="shared" si="2"/>
        <v>9</v>
      </c>
      <c r="AF28" s="11">
        <f t="shared" si="3"/>
        <v>8.1818181818181817</v>
      </c>
    </row>
    <row r="29" spans="1:32" x14ac:dyDescent="0.2">
      <c r="A29" s="5" t="str">
        <f>'Données brutes'!B25</f>
        <v>Concilio</v>
      </c>
      <c r="B29" s="5">
        <f>IF('Données brutes'!R25="Oui",2,IF('Données brutes'!R25="Non",0,0))</f>
        <v>2</v>
      </c>
      <c r="D29" s="5">
        <f>IF('Données brutes'!T25="Oui",2,IF('Données brutes'!T25="Non",0,0))</f>
        <v>2</v>
      </c>
      <c r="F29" s="5">
        <f>IF('Données brutes'!V25="Oui",1,IF('Données brutes'!V25="Non",0,0))</f>
        <v>1</v>
      </c>
      <c r="H29" s="5">
        <f>IF('Données brutes'!X25="Oui",1,IF('Données brutes'!X25="Non",0,IF('Données brutes'!X25="NA","NA",0)))</f>
        <v>1</v>
      </c>
      <c r="J29" s="5">
        <f>IF('Données brutes'!Z25="Oui",1,IF('Données brutes'!Z25="Non",0,IF('Données brutes'!Z25="NA","NA",0)))</f>
        <v>1</v>
      </c>
      <c r="L29" s="5">
        <f>IF('Données brutes'!AB25="Oui",1,IF('Données brutes'!AB25="Non",0,0))</f>
        <v>0</v>
      </c>
      <c r="M29" s="5">
        <f>IF('Données brutes'!AC25="Oui",1,IF('Données brutes'!AC25="Non",0,0))</f>
        <v>1</v>
      </c>
      <c r="O29" s="5">
        <f>IF('Données brutes'!AE25="Oui",1,IF('Données brutes'!AE25="Non",0,0))</f>
        <v>1</v>
      </c>
      <c r="Q29" s="5">
        <f>IF('Données brutes'!AG25="Oui",1,IF('Données brutes'!AG25="Non",0,0))</f>
        <v>1</v>
      </c>
      <c r="S29" s="9">
        <f t="shared" si="4"/>
        <v>9</v>
      </c>
      <c r="T29" s="14">
        <f t="shared" si="5"/>
        <v>-51</v>
      </c>
      <c r="U29" s="14">
        <f t="shared" si="6"/>
        <v>-51</v>
      </c>
      <c r="V29" s="9">
        <f t="shared" si="7"/>
        <v>-51</v>
      </c>
      <c r="W29" s="16">
        <f t="shared" si="8"/>
        <v>9</v>
      </c>
      <c r="AB29" s="9">
        <f t="shared" si="0"/>
        <v>0</v>
      </c>
      <c r="AC29" s="9">
        <f t="shared" si="1"/>
        <v>0</v>
      </c>
      <c r="AD29" s="5">
        <f t="shared" si="9"/>
        <v>11</v>
      </c>
      <c r="AE29" s="5">
        <f t="shared" si="2"/>
        <v>10</v>
      </c>
      <c r="AF29" s="11">
        <f t="shared" si="3"/>
        <v>9.0909090909090899</v>
      </c>
    </row>
    <row r="30" spans="1:32" x14ac:dyDescent="0.2">
      <c r="A30" s="5" t="str">
        <f>'Données brutes'!B26</f>
        <v>Consulib</v>
      </c>
      <c r="B30" s="5">
        <f>IF('Données brutes'!R26="Oui",2,IF('Données brutes'!R26="Non",0,0))</f>
        <v>2</v>
      </c>
      <c r="D30" s="5">
        <f>IF('Données brutes'!T26="Oui",2,IF('Données brutes'!T26="Non",0,0))</f>
        <v>2</v>
      </c>
      <c r="F30" s="5">
        <f>IF('Données brutes'!V26="Oui",1,IF('Données brutes'!V26="Non",0,0))</f>
        <v>1</v>
      </c>
      <c r="H30" s="5">
        <f>IF('Données brutes'!X26="Oui",1,IF('Données brutes'!X26="Non",0,IF('Données brutes'!X26="NA","NA",0)))</f>
        <v>1</v>
      </c>
      <c r="J30" s="5">
        <f>IF('Données brutes'!Z26="Oui",1,IF('Données brutes'!Z26="Non",0,IF('Données brutes'!Z26="NA","NA",0)))</f>
        <v>1</v>
      </c>
      <c r="L30" s="5">
        <f>IF('Données brutes'!AB26="Oui",1,IF('Données brutes'!AB26="Non",0,0))</f>
        <v>1</v>
      </c>
      <c r="M30" s="5">
        <f>IF('Données brutes'!AC26="Oui",1,IF('Données brutes'!AC26="Non",0,0))</f>
        <v>0</v>
      </c>
      <c r="O30" s="5">
        <f>IF('Données brutes'!AE26="Oui",1,IF('Données brutes'!AE26="Non",0,0))</f>
        <v>1</v>
      </c>
      <c r="Q30" s="5">
        <f>IF('Données brutes'!AG26="Oui",1,IF('Données brutes'!AG26="Non",0,0))</f>
        <v>1</v>
      </c>
      <c r="S30" s="9">
        <f t="shared" si="4"/>
        <v>9</v>
      </c>
      <c r="T30" s="14">
        <f t="shared" si="5"/>
        <v>-51</v>
      </c>
      <c r="U30" s="14">
        <f t="shared" si="6"/>
        <v>-51</v>
      </c>
      <c r="V30" s="9">
        <f t="shared" si="7"/>
        <v>-51</v>
      </c>
      <c r="W30" s="16">
        <f t="shared" si="8"/>
        <v>9</v>
      </c>
      <c r="AB30" s="9">
        <f t="shared" si="0"/>
        <v>0</v>
      </c>
      <c r="AC30" s="9">
        <f t="shared" si="1"/>
        <v>0</v>
      </c>
      <c r="AD30" s="5">
        <f t="shared" si="9"/>
        <v>11</v>
      </c>
      <c r="AE30" s="5">
        <f t="shared" si="2"/>
        <v>10</v>
      </c>
      <c r="AF30" s="11">
        <f t="shared" si="3"/>
        <v>9.0909090909090899</v>
      </c>
    </row>
    <row r="31" spans="1:32" x14ac:dyDescent="0.2">
      <c r="A31" s="5" t="str">
        <f>'Données brutes'!B27</f>
        <v>CONSULTAWAY</v>
      </c>
      <c r="B31" s="5">
        <f>IF('Données brutes'!R27="Oui",2,IF('Données brutes'!R27="Non",0,0))</f>
        <v>2</v>
      </c>
      <c r="D31" s="5">
        <f>IF('Données brutes'!T27="Oui",2,IF('Données brutes'!T27="Non",0,0))</f>
        <v>2</v>
      </c>
      <c r="F31" s="5">
        <f>IF('Données brutes'!V27="Oui",1,IF('Données brutes'!V27="Non",0,0))</f>
        <v>1</v>
      </c>
      <c r="H31" s="5">
        <f>IF('Données brutes'!X27="Oui",1,IF('Données brutes'!X27="Non",0,IF('Données brutes'!X27="NA","NA",0)))</f>
        <v>1</v>
      </c>
      <c r="J31" s="5">
        <f>IF('Données brutes'!Z27="Oui",1,IF('Données brutes'!Z27="Non",0,IF('Données brutes'!Z27="NA","NA",0)))</f>
        <v>1</v>
      </c>
      <c r="L31" s="5">
        <f>IF('Données brutes'!AB27="Oui",1,IF('Données brutes'!AB27="Non",0,0))</f>
        <v>1</v>
      </c>
      <c r="M31" s="5">
        <f>IF('Données brutes'!AC27="Oui",1,IF('Données brutes'!AC27="Non",0,0))</f>
        <v>1</v>
      </c>
      <c r="O31" s="5">
        <f>IF('Données brutes'!AE27="Oui",1,IF('Données brutes'!AE27="Non",0,0))</f>
        <v>0</v>
      </c>
      <c r="Q31" s="5">
        <f>IF('Données brutes'!AG27="Oui",1,IF('Données brutes'!AG27="Non",0,0))</f>
        <v>1</v>
      </c>
      <c r="S31" s="9">
        <f t="shared" si="4"/>
        <v>9</v>
      </c>
      <c r="T31" s="14">
        <f t="shared" si="5"/>
        <v>-51</v>
      </c>
      <c r="U31" s="14">
        <f t="shared" si="6"/>
        <v>-51</v>
      </c>
      <c r="V31" s="9">
        <f t="shared" si="7"/>
        <v>-51</v>
      </c>
      <c r="W31" s="16">
        <f t="shared" si="8"/>
        <v>9</v>
      </c>
      <c r="AB31" s="9">
        <f t="shared" si="0"/>
        <v>0</v>
      </c>
      <c r="AC31" s="9">
        <f t="shared" si="1"/>
        <v>0</v>
      </c>
      <c r="AD31" s="5">
        <f t="shared" si="9"/>
        <v>11</v>
      </c>
      <c r="AE31" s="5">
        <f t="shared" si="2"/>
        <v>10</v>
      </c>
      <c r="AF31" s="11">
        <f t="shared" si="3"/>
        <v>9.0909090909090899</v>
      </c>
    </row>
    <row r="32" spans="1:32" x14ac:dyDescent="0.2">
      <c r="A32" s="5" t="str">
        <f>'Données brutes'!B28</f>
        <v>Covalia Web (mars2020)</v>
      </c>
      <c r="B32" s="5">
        <f>IF('Données brutes'!R28="Oui",2,IF('Données brutes'!R28="Non",0,0))</f>
        <v>2</v>
      </c>
      <c r="D32" s="5">
        <f>IF('Données brutes'!T28="Oui",2,IF('Données brutes'!T28="Non",0,0))</f>
        <v>2</v>
      </c>
      <c r="F32" s="5">
        <f>IF('Données brutes'!V28="Oui",1,IF('Données brutes'!V28="Non",0,0))</f>
        <v>1</v>
      </c>
      <c r="H32" s="5">
        <f>IF('Données brutes'!X28="Oui",1,IF('Données brutes'!X28="Non",0,IF('Données brutes'!X28="NA","NA",0)))</f>
        <v>1</v>
      </c>
      <c r="J32" s="5">
        <f>IF('Données brutes'!Z28="Oui",1,IF('Données brutes'!Z28="Non",0,IF('Données brutes'!Z28="NA","NA",0)))</f>
        <v>1</v>
      </c>
      <c r="L32" s="5">
        <f>IF('Données brutes'!AB28="Oui",1,IF('Données brutes'!AB28="Non",0,0))</f>
        <v>1</v>
      </c>
      <c r="M32" s="5">
        <f>IF('Données brutes'!AC28="Oui",1,IF('Données brutes'!AC28="Non",0,0))</f>
        <v>1</v>
      </c>
      <c r="O32" s="5">
        <f>IF('Données brutes'!AE28="Oui",1,IF('Données brutes'!AE28="Non",0,0))</f>
        <v>1</v>
      </c>
      <c r="Q32" s="5">
        <f>IF('Données brutes'!AG28="Oui",1,IF('Données brutes'!AG28="Non",0,0))</f>
        <v>1</v>
      </c>
      <c r="S32" s="9">
        <f t="shared" si="4"/>
        <v>10</v>
      </c>
      <c r="T32" s="14">
        <f t="shared" si="5"/>
        <v>-51</v>
      </c>
      <c r="U32" s="14">
        <f t="shared" si="6"/>
        <v>-51</v>
      </c>
      <c r="V32" s="9">
        <f t="shared" si="7"/>
        <v>-51</v>
      </c>
      <c r="W32" s="16">
        <f t="shared" si="8"/>
        <v>10</v>
      </c>
      <c r="AB32" s="9">
        <f t="shared" si="0"/>
        <v>0</v>
      </c>
      <c r="AC32" s="9">
        <f t="shared" si="1"/>
        <v>0</v>
      </c>
      <c r="AD32" s="5">
        <f t="shared" si="9"/>
        <v>11</v>
      </c>
      <c r="AE32" s="5">
        <f t="shared" si="2"/>
        <v>11</v>
      </c>
      <c r="AF32" s="11">
        <f t="shared" si="3"/>
        <v>10</v>
      </c>
    </row>
    <row r="33" spans="1:32" x14ac:dyDescent="0.2">
      <c r="A33" s="5" t="str">
        <f>'Données brutes'!B29</f>
        <v>Covibot</v>
      </c>
      <c r="B33" s="5">
        <f>IF('Données brutes'!R29="Oui",2,IF('Données brutes'!R29="Non",0,0))</f>
        <v>2</v>
      </c>
      <c r="D33" s="5">
        <f>IF('Données brutes'!T29="Oui",2,IF('Données brutes'!T29="Non",0,0))</f>
        <v>2</v>
      </c>
      <c r="F33" s="5">
        <f>IF('Données brutes'!V29="Oui",1,IF('Données brutes'!V29="Non",0,0))</f>
        <v>1</v>
      </c>
      <c r="H33" s="5">
        <f>IF('Données brutes'!X29="Oui",1,IF('Données brutes'!X29="Non",0,IF('Données brutes'!X29="NA","NA",0)))</f>
        <v>1</v>
      </c>
      <c r="J33" s="5">
        <f>IF('Données brutes'!Z29="Oui",1,IF('Données brutes'!Z29="Non",0,IF('Données brutes'!Z29="NA","NA",0)))</f>
        <v>1</v>
      </c>
      <c r="L33" s="5">
        <f>IF('Données brutes'!AB29="Oui",1,IF('Données brutes'!AB29="Non",0,0))</f>
        <v>1</v>
      </c>
      <c r="M33" s="5">
        <f>IF('Données brutes'!AC29="Oui",1,IF('Données brutes'!AC29="Non",0,0))</f>
        <v>1</v>
      </c>
      <c r="O33" s="5">
        <f>IF('Données brutes'!AE29="Oui",1,IF('Données brutes'!AE29="Non",0,0))</f>
        <v>0</v>
      </c>
      <c r="Q33" s="5">
        <f>IF('Données brutes'!AG29="Oui",1,IF('Données brutes'!AG29="Non",0,0))</f>
        <v>1</v>
      </c>
      <c r="S33" s="9">
        <f t="shared" si="4"/>
        <v>9</v>
      </c>
      <c r="T33" s="14">
        <f t="shared" si="5"/>
        <v>-51</v>
      </c>
      <c r="U33" s="14">
        <f t="shared" si="6"/>
        <v>-51</v>
      </c>
      <c r="V33" s="9">
        <f t="shared" si="7"/>
        <v>-51</v>
      </c>
      <c r="W33" s="16">
        <f t="shared" si="8"/>
        <v>9</v>
      </c>
      <c r="AB33" s="9">
        <f t="shared" si="0"/>
        <v>0</v>
      </c>
      <c r="AC33" s="9">
        <f t="shared" si="1"/>
        <v>0</v>
      </c>
      <c r="AD33" s="5">
        <f t="shared" si="9"/>
        <v>11</v>
      </c>
      <c r="AE33" s="5">
        <f t="shared" si="2"/>
        <v>10</v>
      </c>
      <c r="AF33" s="11">
        <f t="shared" si="3"/>
        <v>9.0909090909090899</v>
      </c>
    </row>
    <row r="34" spans="1:32" x14ac:dyDescent="0.2">
      <c r="A34" s="5" t="e">
        <f>'Données brutes'!#REF!</f>
        <v>#REF!</v>
      </c>
      <c r="B34" s="5" t="e">
        <f>IF('Données brutes'!#REF!="Oui",2,IF('Données brutes'!#REF!="Non",0,0))</f>
        <v>#REF!</v>
      </c>
      <c r="D34" s="5" t="e">
        <f>IF('Données brutes'!#REF!="Oui",2,IF('Données brutes'!#REF!="Non",0,0))</f>
        <v>#REF!</v>
      </c>
      <c r="F34" s="5" t="e">
        <f>IF('Données brutes'!#REF!="Oui",1,IF('Données brutes'!#REF!="Non",0,0))</f>
        <v>#REF!</v>
      </c>
      <c r="H34" s="5" t="e">
        <f>IF('Données brutes'!#REF!="Oui",1,IF('Données brutes'!#REF!="Non",0,IF('Données brutes'!#REF!="NA","NA",0)))</f>
        <v>#REF!</v>
      </c>
      <c r="J34" s="5" t="e">
        <f>IF('Données brutes'!#REF!="Oui",1,IF('Données brutes'!#REF!="Non",0,IF('Données brutes'!#REF!="NA","NA",0)))</f>
        <v>#REF!</v>
      </c>
      <c r="L34" s="5" t="e">
        <f>IF('Données brutes'!#REF!="Oui",1,IF('Données brutes'!#REF!="Non",0,0))</f>
        <v>#REF!</v>
      </c>
      <c r="M34" s="5" t="e">
        <f>IF('Données brutes'!#REF!="Oui",1,IF('Données brutes'!#REF!="Non",0,0))</f>
        <v>#REF!</v>
      </c>
      <c r="O34" s="5" t="e">
        <f>IF('Données brutes'!#REF!="Oui",1,IF('Données brutes'!#REF!="Non",0,0))</f>
        <v>#REF!</v>
      </c>
      <c r="Q34" s="5" t="e">
        <f>IF('Données brutes'!#REF!="Oui",1,IF('Données brutes'!#REF!="Non",0,0))</f>
        <v>#REF!</v>
      </c>
      <c r="S34" s="9" t="e">
        <f t="shared" si="4"/>
        <v>#REF!</v>
      </c>
      <c r="T34" s="14" t="e">
        <f t="shared" si="5"/>
        <v>#REF!</v>
      </c>
      <c r="U34" s="14" t="e">
        <f t="shared" si="6"/>
        <v>#REF!</v>
      </c>
      <c r="V34" s="9" t="e">
        <f t="shared" si="7"/>
        <v>#REF!</v>
      </c>
      <c r="W34" s="16" t="e">
        <f t="shared" si="8"/>
        <v>#REF!</v>
      </c>
      <c r="AB34" s="9" t="e">
        <f t="shared" si="0"/>
        <v>#REF!</v>
      </c>
      <c r="AC34" s="9" t="e">
        <f t="shared" si="1"/>
        <v>#REF!</v>
      </c>
      <c r="AD34" s="5" t="e">
        <f t="shared" si="9"/>
        <v>#REF!</v>
      </c>
      <c r="AE34" s="5" t="e">
        <f t="shared" si="2"/>
        <v>#REF!</v>
      </c>
      <c r="AF34" s="11" t="e">
        <f t="shared" si="3"/>
        <v>#REF!</v>
      </c>
    </row>
    <row r="35" spans="1:32" x14ac:dyDescent="0.2">
      <c r="A35" s="5" t="str">
        <f>'Données brutes'!B30</f>
        <v>Covidiab</v>
      </c>
      <c r="B35" s="5">
        <f>IF('Données brutes'!R30="Oui",2,IF('Données brutes'!R30="Non",0,0))</f>
        <v>2</v>
      </c>
      <c r="D35" s="5">
        <f>IF('Données brutes'!T30="Oui",2,IF('Données brutes'!T30="Non",0,0))</f>
        <v>2</v>
      </c>
      <c r="F35" s="5">
        <f>IF('Données brutes'!V30="Oui",1,IF('Données brutes'!V30="Non",0,0))</f>
        <v>1</v>
      </c>
      <c r="H35" s="5" t="str">
        <f>IF('Données brutes'!X30="Oui",1,IF('Données brutes'!X30="Non",0,IF('Données brutes'!X30="NA","NA",0)))</f>
        <v>NA</v>
      </c>
      <c r="J35" s="5">
        <f>IF('Données brutes'!Z30="Oui",1,IF('Données brutes'!Z30="Non",0,IF('Données brutes'!Z30="NA","NA",0)))</f>
        <v>1</v>
      </c>
      <c r="L35" s="5">
        <f>IF('Données brutes'!AB30="Oui",1,IF('Données brutes'!AB30="Non",0,0))</f>
        <v>1</v>
      </c>
      <c r="M35" s="5">
        <f>IF('Données brutes'!AC30="Oui",1,IF('Données brutes'!AC30="Non",0,0))</f>
        <v>1</v>
      </c>
      <c r="O35" s="5">
        <f>IF('Données brutes'!AE30="Oui",1,IF('Données brutes'!AE30="Non",0,0))</f>
        <v>0</v>
      </c>
      <c r="Q35" s="5">
        <f>IF('Données brutes'!AG30="Oui",1,IF('Données brutes'!AG30="Non",0,0))</f>
        <v>1</v>
      </c>
      <c r="S35" s="9">
        <f t="shared" si="4"/>
        <v>-51</v>
      </c>
      <c r="T35" s="14">
        <f t="shared" si="5"/>
        <v>9</v>
      </c>
      <c r="U35" s="14">
        <f t="shared" si="6"/>
        <v>-51</v>
      </c>
      <c r="V35" s="9">
        <f t="shared" si="7"/>
        <v>-51</v>
      </c>
      <c r="W35" s="16">
        <f t="shared" si="8"/>
        <v>9</v>
      </c>
      <c r="AB35" s="9">
        <f t="shared" si="0"/>
        <v>1</v>
      </c>
      <c r="AC35" s="9">
        <f t="shared" si="1"/>
        <v>0</v>
      </c>
      <c r="AD35" s="5">
        <f t="shared" si="9"/>
        <v>10</v>
      </c>
      <c r="AE35" s="5">
        <f t="shared" si="2"/>
        <v>9</v>
      </c>
      <c r="AF35" s="11">
        <f t="shared" si="3"/>
        <v>9</v>
      </c>
    </row>
    <row r="36" spans="1:32" x14ac:dyDescent="0.2">
      <c r="A36" s="5" t="e">
        <f>'Données brutes'!#REF!</f>
        <v>#REF!</v>
      </c>
      <c r="B36" s="5" t="e">
        <f>IF('Données brutes'!#REF!="Oui",2,IF('Données brutes'!#REF!="Non",0,0))</f>
        <v>#REF!</v>
      </c>
      <c r="D36" s="5" t="e">
        <f>IF('Données brutes'!#REF!="Oui",2,IF('Données brutes'!#REF!="Non",0,0))</f>
        <v>#REF!</v>
      </c>
      <c r="F36" s="5" t="e">
        <f>IF('Données brutes'!#REF!="Oui",1,IF('Données brutes'!#REF!="Non",0,0))</f>
        <v>#REF!</v>
      </c>
      <c r="H36" s="5" t="e">
        <f>IF('Données brutes'!#REF!="Oui",1,IF('Données brutes'!#REF!="Non",0,IF('Données brutes'!#REF!="NA","NA",0)))</f>
        <v>#REF!</v>
      </c>
      <c r="J36" s="5" t="e">
        <f>IF('Données brutes'!#REF!="Oui",1,IF('Données brutes'!#REF!="Non",0,IF('Données brutes'!#REF!="NA","NA",0)))</f>
        <v>#REF!</v>
      </c>
      <c r="L36" s="5" t="e">
        <f>IF('Données brutes'!#REF!="Oui",1,IF('Données brutes'!#REF!="Non",0,0))</f>
        <v>#REF!</v>
      </c>
      <c r="M36" s="5" t="e">
        <f>IF('Données brutes'!#REF!="Oui",1,IF('Données brutes'!#REF!="Non",0,0))</f>
        <v>#REF!</v>
      </c>
      <c r="O36" s="5" t="e">
        <f>IF('Données brutes'!#REF!="Oui",1,IF('Données brutes'!#REF!="Non",0,0))</f>
        <v>#REF!</v>
      </c>
      <c r="Q36" s="5" t="e">
        <f>IF('Données brutes'!#REF!="Oui",1,IF('Données brutes'!#REF!="Non",0,0))</f>
        <v>#REF!</v>
      </c>
      <c r="S36" s="9" t="e">
        <f t="shared" si="4"/>
        <v>#REF!</v>
      </c>
      <c r="T36" s="14" t="e">
        <f t="shared" si="5"/>
        <v>#REF!</v>
      </c>
      <c r="U36" s="14" t="e">
        <f t="shared" si="6"/>
        <v>#REF!</v>
      </c>
      <c r="V36" s="9" t="e">
        <f t="shared" si="7"/>
        <v>#REF!</v>
      </c>
      <c r="W36" s="16" t="e">
        <f t="shared" si="8"/>
        <v>#REF!</v>
      </c>
      <c r="AB36" s="9" t="e">
        <f t="shared" si="0"/>
        <v>#REF!</v>
      </c>
      <c r="AC36" s="9" t="e">
        <f t="shared" si="1"/>
        <v>#REF!</v>
      </c>
      <c r="AD36" s="5" t="e">
        <f t="shared" si="9"/>
        <v>#REF!</v>
      </c>
      <c r="AE36" s="5" t="e">
        <f t="shared" si="2"/>
        <v>#REF!</v>
      </c>
      <c r="AF36" s="11" t="e">
        <f t="shared" si="3"/>
        <v>#REF!</v>
      </c>
    </row>
    <row r="37" spans="1:32" x14ac:dyDescent="0.2">
      <c r="A37" s="5" t="str">
        <f>'Données brutes'!B31</f>
        <v>COVIDOM</v>
      </c>
      <c r="B37" s="5">
        <f>IF('Données brutes'!R31="Oui",2,IF('Données brutes'!R31="Non",0,0))</f>
        <v>2</v>
      </c>
      <c r="D37" s="5">
        <f>IF('Données brutes'!T31="Oui",2,IF('Données brutes'!T31="Non",0,0))</f>
        <v>2</v>
      </c>
      <c r="F37" s="5">
        <f>IF('Données brutes'!V31="Oui",1,IF('Données brutes'!V31="Non",0,0))</f>
        <v>1</v>
      </c>
      <c r="H37" s="5" t="str">
        <f>IF('Données brutes'!X31="Oui",1,IF('Données brutes'!X31="Non",0,IF('Données brutes'!X31="NA","NA",0)))</f>
        <v>NA</v>
      </c>
      <c r="J37" s="5">
        <f>IF('Données brutes'!Z31="Oui",1,IF('Données brutes'!Z31="Non",0,IF('Données brutes'!Z31="NA","NA",0)))</f>
        <v>1</v>
      </c>
      <c r="L37" s="5">
        <f>IF('Données brutes'!AB31="Oui",1,IF('Données brutes'!AB31="Non",0,0))</f>
        <v>1</v>
      </c>
      <c r="M37" s="5">
        <f>IF('Données brutes'!AC31="Oui",1,IF('Données brutes'!AC31="Non",0,0))</f>
        <v>1</v>
      </c>
      <c r="O37" s="5">
        <f>IF('Données brutes'!AE31="Oui",1,IF('Données brutes'!AE31="Non",0,0))</f>
        <v>0</v>
      </c>
      <c r="Q37" s="5">
        <f>IF('Données brutes'!AG31="Oui",1,IF('Données brutes'!AG31="Non",0,0))</f>
        <v>1</v>
      </c>
      <c r="S37" s="9">
        <f t="shared" si="4"/>
        <v>-51</v>
      </c>
      <c r="T37" s="14">
        <f t="shared" si="5"/>
        <v>9</v>
      </c>
      <c r="U37" s="14">
        <f t="shared" si="6"/>
        <v>-51</v>
      </c>
      <c r="V37" s="9">
        <f t="shared" si="7"/>
        <v>-51</v>
      </c>
      <c r="W37" s="16">
        <f t="shared" si="8"/>
        <v>9</v>
      </c>
      <c r="AB37" s="9">
        <f t="shared" si="0"/>
        <v>1</v>
      </c>
      <c r="AC37" s="9">
        <f t="shared" si="1"/>
        <v>0</v>
      </c>
      <c r="AD37" s="5">
        <f t="shared" si="9"/>
        <v>10</v>
      </c>
      <c r="AE37" s="5">
        <f t="shared" si="2"/>
        <v>9</v>
      </c>
      <c r="AF37" s="11">
        <f t="shared" si="3"/>
        <v>9</v>
      </c>
    </row>
    <row r="38" spans="1:32" x14ac:dyDescent="0.2">
      <c r="A38" s="5" t="str">
        <f>'Données brutes'!B32</f>
        <v>Cureety</v>
      </c>
      <c r="B38" s="5">
        <f>IF('Données brutes'!R32="Oui",2,IF('Données brutes'!R32="Non",0,0))</f>
        <v>2</v>
      </c>
      <c r="D38" s="5">
        <f>IF('Données brutes'!T32="Oui",2,IF('Données brutes'!T32="Non",0,0))</f>
        <v>2</v>
      </c>
      <c r="F38" s="5">
        <f>IF('Données brutes'!V32="Oui",1,IF('Données brutes'!V32="Non",0,0))</f>
        <v>1</v>
      </c>
      <c r="H38" s="5" t="str">
        <f>IF('Données brutes'!X32="Oui",1,IF('Données brutes'!X32="Non",0,IF('Données brutes'!X32="NA","NA",0)))</f>
        <v>NA</v>
      </c>
      <c r="J38" s="5">
        <f>IF('Données brutes'!Z32="Oui",1,IF('Données brutes'!Z32="Non",0,IF('Données brutes'!Z32="NA","NA",0)))</f>
        <v>1</v>
      </c>
      <c r="L38" s="5">
        <f>IF('Données brutes'!AB32="Oui",1,IF('Données brutes'!AB32="Non",0,0))</f>
        <v>1</v>
      </c>
      <c r="M38" s="5">
        <f>IF('Données brutes'!AC32="Oui",1,IF('Données brutes'!AC32="Non",0,0))</f>
        <v>1</v>
      </c>
      <c r="O38" s="5">
        <f>IF('Données brutes'!AE32="Oui",1,IF('Données brutes'!AE32="Non",0,0))</f>
        <v>0</v>
      </c>
      <c r="Q38" s="5">
        <f>IF('Données brutes'!AG32="Oui",1,IF('Données brutes'!AG32="Non",0,0))</f>
        <v>0</v>
      </c>
      <c r="S38" s="9">
        <f t="shared" si="4"/>
        <v>-51</v>
      </c>
      <c r="T38" s="14">
        <f t="shared" si="5"/>
        <v>8</v>
      </c>
      <c r="U38" s="14">
        <f t="shared" si="6"/>
        <v>-51</v>
      </c>
      <c r="V38" s="9">
        <f t="shared" si="7"/>
        <v>-51</v>
      </c>
      <c r="W38" s="16">
        <f t="shared" si="8"/>
        <v>8</v>
      </c>
      <c r="AB38" s="9">
        <f t="shared" si="0"/>
        <v>1</v>
      </c>
      <c r="AC38" s="9">
        <f t="shared" si="1"/>
        <v>0</v>
      </c>
      <c r="AD38" s="5">
        <f t="shared" si="9"/>
        <v>10</v>
      </c>
      <c r="AE38" s="5">
        <f t="shared" si="2"/>
        <v>8</v>
      </c>
      <c r="AF38" s="11">
        <f t="shared" si="3"/>
        <v>8</v>
      </c>
    </row>
    <row r="39" spans="1:32" x14ac:dyDescent="0.2">
      <c r="A39" s="5" t="str">
        <f>'Données brutes'!B33</f>
        <v>DAC : Direct Access Cloud</v>
      </c>
      <c r="B39" s="5">
        <f>IF('Données brutes'!R33="Oui",2,IF('Données brutes'!R33="Non",0,0))</f>
        <v>2</v>
      </c>
      <c r="D39" s="5">
        <f>IF('Données brutes'!T33="Oui",2,IF('Données brutes'!T33="Non",0,0))</f>
        <v>0</v>
      </c>
      <c r="F39" s="5">
        <f>IF('Données brutes'!V33="Oui",1,IF('Données brutes'!V33="Non",0,0))</f>
        <v>1</v>
      </c>
      <c r="H39" s="5">
        <f>IF('Données brutes'!X33="Oui",1,IF('Données brutes'!X33="Non",0,IF('Données brutes'!X33="NA","NA",0)))</f>
        <v>1</v>
      </c>
      <c r="J39" s="5">
        <f>IF('Données brutes'!Z33="Oui",1,IF('Données brutes'!Z33="Non",0,IF('Données brutes'!Z33="NA","NA",0)))</f>
        <v>1</v>
      </c>
      <c r="L39" s="5">
        <f>IF('Données brutes'!AB33="Oui",1,IF('Données brutes'!AB33="Non",0,0))</f>
        <v>0</v>
      </c>
      <c r="M39" s="5">
        <f>IF('Données brutes'!AC33="Oui",1,IF('Données brutes'!AC33="Non",0,0))</f>
        <v>0</v>
      </c>
      <c r="O39" s="5">
        <f>IF('Données brutes'!AE33="Oui",1,IF('Données brutes'!AE33="Non",0,0))</f>
        <v>0</v>
      </c>
      <c r="Q39" s="5">
        <f>IF('Données brutes'!AG33="Oui",1,IF('Données brutes'!AG33="Non",0,0))</f>
        <v>1</v>
      </c>
      <c r="S39" s="9">
        <f t="shared" si="4"/>
        <v>5</v>
      </c>
      <c r="T39" s="14">
        <f t="shared" si="5"/>
        <v>-51</v>
      </c>
      <c r="U39" s="14">
        <f t="shared" si="6"/>
        <v>-51</v>
      </c>
      <c r="V39" s="9">
        <f t="shared" si="7"/>
        <v>-51</v>
      </c>
      <c r="W39" s="16">
        <f t="shared" si="8"/>
        <v>5</v>
      </c>
      <c r="AB39" s="9">
        <f t="shared" si="0"/>
        <v>0</v>
      </c>
      <c r="AC39" s="9">
        <f t="shared" si="1"/>
        <v>0</v>
      </c>
      <c r="AD39" s="5">
        <f t="shared" si="9"/>
        <v>11</v>
      </c>
      <c r="AE39" s="5">
        <f t="shared" si="2"/>
        <v>6</v>
      </c>
      <c r="AF39" s="11">
        <f t="shared" si="3"/>
        <v>5.4545454545454541</v>
      </c>
    </row>
    <row r="40" spans="1:32" x14ac:dyDescent="0.2">
      <c r="A40" s="5" t="str">
        <f>'Données brutes'!B34</f>
        <v>Dental Monitoring</v>
      </c>
      <c r="B40" s="5">
        <f>IF('Données brutes'!R34="Oui",2,IF('Données brutes'!R34="Non",0,0))</f>
        <v>2</v>
      </c>
      <c r="D40" s="5">
        <f>IF('Données brutes'!T34="Oui",2,IF('Données brutes'!T34="Non",0,0))</f>
        <v>2</v>
      </c>
      <c r="F40" s="5">
        <f>IF('Données brutes'!V34="Oui",1,IF('Données brutes'!V34="Non",0,0))</f>
        <v>1</v>
      </c>
      <c r="H40" s="5">
        <f>IF('Données brutes'!X34="Oui",1,IF('Données brutes'!X34="Non",0,IF('Données brutes'!X34="NA","NA",0)))</f>
        <v>1</v>
      </c>
      <c r="J40" s="5">
        <f>IF('Données brutes'!Z34="Oui",1,IF('Données brutes'!Z34="Non",0,IF('Données brutes'!Z34="NA","NA",0)))</f>
        <v>1</v>
      </c>
      <c r="L40" s="5">
        <f>IF('Données brutes'!AB34="Oui",1,IF('Données brutes'!AB34="Non",0,0))</f>
        <v>1</v>
      </c>
      <c r="M40" s="5">
        <f>IF('Données brutes'!AC34="Oui",1,IF('Données brutes'!AC34="Non",0,0))</f>
        <v>0</v>
      </c>
      <c r="O40" s="5">
        <f>IF('Données brutes'!AE34="Oui",1,IF('Données brutes'!AE34="Non",0,0))</f>
        <v>1</v>
      </c>
      <c r="Q40" s="5">
        <f>IF('Données brutes'!AG34="Oui",1,IF('Données brutes'!AG34="Non",0,0))</f>
        <v>0</v>
      </c>
      <c r="S40" s="9">
        <f t="shared" si="4"/>
        <v>8</v>
      </c>
      <c r="T40" s="14">
        <f t="shared" si="5"/>
        <v>-51</v>
      </c>
      <c r="U40" s="14">
        <f t="shared" si="6"/>
        <v>-51</v>
      </c>
      <c r="V40" s="9">
        <f t="shared" si="7"/>
        <v>-51</v>
      </c>
      <c r="W40" s="16">
        <f t="shared" si="8"/>
        <v>8</v>
      </c>
      <c r="AB40" s="9">
        <f t="shared" si="0"/>
        <v>0</v>
      </c>
      <c r="AC40" s="9">
        <f t="shared" si="1"/>
        <v>0</v>
      </c>
      <c r="AD40" s="5">
        <f t="shared" si="9"/>
        <v>11</v>
      </c>
      <c r="AE40" s="5">
        <f t="shared" si="2"/>
        <v>9</v>
      </c>
      <c r="AF40" s="11">
        <f t="shared" si="3"/>
        <v>8.1818181818181817</v>
      </c>
    </row>
    <row r="41" spans="1:32" x14ac:dyDescent="0.2">
      <c r="A41" s="5" t="str">
        <f>'Données brutes'!B35</f>
        <v>dépistage - télésuivi - télésurveillance covid19</v>
      </c>
      <c r="B41" s="5">
        <f>IF('Données brutes'!R35="Oui",2,IF('Données brutes'!R35="Non",0,0))</f>
        <v>2</v>
      </c>
      <c r="D41" s="5">
        <f>IF('Données brutes'!T35="Oui",2,IF('Données brutes'!T35="Non",0,0))</f>
        <v>2</v>
      </c>
      <c r="F41" s="5">
        <f>IF('Données brutes'!V35="Oui",1,IF('Données brutes'!V35="Non",0,0))</f>
        <v>1</v>
      </c>
      <c r="H41" s="5">
        <f>IF('Données brutes'!X35="Oui",1,IF('Données brutes'!X35="Non",0,IF('Données brutes'!X35="NA","NA",0)))</f>
        <v>1</v>
      </c>
      <c r="J41" s="5">
        <f>IF('Données brutes'!Z35="Oui",1,IF('Données brutes'!Z35="Non",0,IF('Données brutes'!Z35="NA","NA",0)))</f>
        <v>1</v>
      </c>
      <c r="L41" s="5">
        <f>IF('Données brutes'!AB35="Oui",1,IF('Données brutes'!AB35="Non",0,0))</f>
        <v>1</v>
      </c>
      <c r="M41" s="5">
        <f>IF('Données brutes'!AC35="Oui",1,IF('Données brutes'!AC35="Non",0,0))</f>
        <v>1</v>
      </c>
      <c r="O41" s="5">
        <f>IF('Données brutes'!AE35="Oui",1,IF('Données brutes'!AE35="Non",0,0))</f>
        <v>1</v>
      </c>
      <c r="Q41" s="5">
        <f>IF('Données brutes'!AG35="Oui",1,IF('Données brutes'!AG35="Non",0,0))</f>
        <v>1</v>
      </c>
      <c r="S41" s="9">
        <f t="shared" si="4"/>
        <v>10</v>
      </c>
      <c r="T41" s="14">
        <f t="shared" si="5"/>
        <v>-51</v>
      </c>
      <c r="U41" s="14">
        <f t="shared" si="6"/>
        <v>-51</v>
      </c>
      <c r="V41" s="9">
        <f t="shared" si="7"/>
        <v>-51</v>
      </c>
      <c r="W41" s="16">
        <f t="shared" si="8"/>
        <v>10</v>
      </c>
      <c r="AB41" s="9">
        <f t="shared" si="0"/>
        <v>0</v>
      </c>
      <c r="AC41" s="9">
        <f t="shared" si="1"/>
        <v>0</v>
      </c>
      <c r="AD41" s="5">
        <f t="shared" si="9"/>
        <v>11</v>
      </c>
      <c r="AE41" s="5">
        <f t="shared" si="2"/>
        <v>11</v>
      </c>
      <c r="AF41" s="11">
        <f t="shared" si="3"/>
        <v>10</v>
      </c>
    </row>
    <row r="42" spans="1:32" x14ac:dyDescent="0.2">
      <c r="A42" s="5" t="str">
        <f>'Données brutes'!B36</f>
        <v>DiabiLive</v>
      </c>
      <c r="B42" s="5">
        <f>IF('Données brutes'!R36="Oui",2,IF('Données brutes'!R36="Non",0,0))</f>
        <v>2</v>
      </c>
      <c r="D42" s="5">
        <f>IF('Données brutes'!T36="Oui",2,IF('Données brutes'!T36="Non",0,0))</f>
        <v>2</v>
      </c>
      <c r="F42" s="5">
        <f>IF('Données brutes'!V36="Oui",1,IF('Données brutes'!V36="Non",0,0))</f>
        <v>0</v>
      </c>
      <c r="H42" s="5">
        <f>IF('Données brutes'!X36="Oui",1,IF('Données brutes'!X36="Non",0,IF('Données brutes'!X36="NA","NA",0)))</f>
        <v>1</v>
      </c>
      <c r="J42" s="5">
        <f>IF('Données brutes'!Z36="Oui",1,IF('Données brutes'!Z36="Non",0,IF('Données brutes'!Z36="NA","NA",0)))</f>
        <v>1</v>
      </c>
      <c r="L42" s="5">
        <f>IF('Données brutes'!AB36="Oui",1,IF('Données brutes'!AB36="Non",0,0))</f>
        <v>1</v>
      </c>
      <c r="M42" s="5">
        <f>IF('Données brutes'!AC36="Oui",1,IF('Données brutes'!AC36="Non",0,0))</f>
        <v>0</v>
      </c>
      <c r="O42" s="5">
        <f>IF('Données brutes'!AE36="Oui",1,IF('Données brutes'!AE36="Non",0,0))</f>
        <v>0</v>
      </c>
      <c r="Q42" s="5">
        <f>IF('Données brutes'!AG36="Oui",1,IF('Données brutes'!AG36="Non",0,0))</f>
        <v>0</v>
      </c>
      <c r="S42" s="9">
        <f t="shared" si="4"/>
        <v>6</v>
      </c>
      <c r="T42" s="14">
        <f t="shared" si="5"/>
        <v>-51</v>
      </c>
      <c r="U42" s="14">
        <f t="shared" si="6"/>
        <v>-51</v>
      </c>
      <c r="V42" s="9">
        <f t="shared" si="7"/>
        <v>-51</v>
      </c>
      <c r="W42" s="16">
        <f t="shared" si="8"/>
        <v>6</v>
      </c>
      <c r="AB42" s="9">
        <f t="shared" si="0"/>
        <v>0</v>
      </c>
      <c r="AC42" s="9">
        <f t="shared" si="1"/>
        <v>0</v>
      </c>
      <c r="AD42" s="5">
        <f t="shared" si="9"/>
        <v>11</v>
      </c>
      <c r="AE42" s="5">
        <f t="shared" si="2"/>
        <v>7</v>
      </c>
      <c r="AF42" s="11">
        <f t="shared" si="3"/>
        <v>6.3636363636363633</v>
      </c>
    </row>
    <row r="43" spans="1:32" x14ac:dyDescent="0.2">
      <c r="A43" s="5" t="str">
        <f>'Données brutes'!B37</f>
        <v>DIETIS</v>
      </c>
      <c r="B43" s="5">
        <f>IF('Données brutes'!R37="Oui",2,IF('Données brutes'!R37="Non",0,0))</f>
        <v>2</v>
      </c>
      <c r="D43" s="5">
        <f>IF('Données brutes'!T37="Oui",2,IF('Données brutes'!T37="Non",0,0))</f>
        <v>2</v>
      </c>
      <c r="F43" s="5">
        <f>IF('Données brutes'!V37="Oui",1,IF('Données brutes'!V37="Non",0,0))</f>
        <v>1</v>
      </c>
      <c r="H43" s="5">
        <f>IF('Données brutes'!X37="Oui",1,IF('Données brutes'!X37="Non",0,IF('Données brutes'!X37="NA","NA",0)))</f>
        <v>0</v>
      </c>
      <c r="J43" s="5" t="str">
        <f>IF('Données brutes'!Z37="Oui",1,IF('Données brutes'!Z37="Non",0,IF('Données brutes'!Z37="NA","NA",0)))</f>
        <v>NA</v>
      </c>
      <c r="L43" s="5">
        <f>IF('Données brutes'!AB37="Oui",1,IF('Données brutes'!AB37="Non",0,0))</f>
        <v>1</v>
      </c>
      <c r="M43" s="5">
        <f>IF('Données brutes'!AC37="Oui",1,IF('Données brutes'!AC37="Non",0,0))</f>
        <v>0</v>
      </c>
      <c r="O43" s="5">
        <f>IF('Données brutes'!AE37="Oui",1,IF('Données brutes'!AE37="Non",0,0))</f>
        <v>1</v>
      </c>
      <c r="Q43" s="5">
        <f>IF('Données brutes'!AG37="Oui",1,IF('Données brutes'!AG37="Non",0,0))</f>
        <v>0</v>
      </c>
      <c r="S43" s="9">
        <f t="shared" si="4"/>
        <v>-51</v>
      </c>
      <c r="T43" s="14">
        <f t="shared" si="5"/>
        <v>-51</v>
      </c>
      <c r="U43" s="14">
        <f t="shared" si="6"/>
        <v>7</v>
      </c>
      <c r="V43" s="9" t="b">
        <f t="shared" si="7"/>
        <v>0</v>
      </c>
      <c r="W43" s="16">
        <f t="shared" si="8"/>
        <v>7</v>
      </c>
      <c r="AB43" s="9">
        <f t="shared" si="0"/>
        <v>0</v>
      </c>
      <c r="AC43" s="9">
        <f t="shared" si="1"/>
        <v>1</v>
      </c>
      <c r="AD43" s="5">
        <f t="shared" si="9"/>
        <v>10</v>
      </c>
      <c r="AE43" s="5">
        <f t="shared" si="2"/>
        <v>7</v>
      </c>
      <c r="AF43" s="11">
        <f t="shared" si="3"/>
        <v>7</v>
      </c>
    </row>
    <row r="44" spans="1:32" x14ac:dyDescent="0.2">
      <c r="A44" s="5" t="str">
        <f>'Données brutes'!B38</f>
        <v>DIGITALIZR</v>
      </c>
      <c r="B44" s="5">
        <f>IF('Données brutes'!R38="Oui",2,IF('Données brutes'!R38="Non",0,0))</f>
        <v>2</v>
      </c>
      <c r="D44" s="5">
        <f>IF('Données brutes'!T38="Oui",2,IF('Données brutes'!T38="Non",0,0))</f>
        <v>0</v>
      </c>
      <c r="F44" s="5">
        <f>IF('Données brutes'!V38="Oui",1,IF('Données brutes'!V38="Non",0,0))</f>
        <v>1</v>
      </c>
      <c r="H44" s="5">
        <f>IF('Données brutes'!X38="Oui",1,IF('Données brutes'!X38="Non",0,IF('Données brutes'!X38="NA","NA",0)))</f>
        <v>1</v>
      </c>
      <c r="J44" s="5">
        <f>IF('Données brutes'!Z38="Oui",1,IF('Données brutes'!Z38="Non",0,IF('Données brutes'!Z38="NA","NA",0)))</f>
        <v>1</v>
      </c>
      <c r="L44" s="5">
        <f>IF('Données brutes'!AB38="Oui",1,IF('Données brutes'!AB38="Non",0,0))</f>
        <v>1</v>
      </c>
      <c r="M44" s="5">
        <f>IF('Données brutes'!AC38="Oui",1,IF('Données brutes'!AC38="Non",0,0))</f>
        <v>1</v>
      </c>
      <c r="O44" s="5">
        <f>IF('Données brutes'!AE38="Oui",1,IF('Données brutes'!AE38="Non",0,0))</f>
        <v>0</v>
      </c>
      <c r="Q44" s="5">
        <f>IF('Données brutes'!AG38="Oui",1,IF('Données brutes'!AG38="Non",0,0))</f>
        <v>1</v>
      </c>
      <c r="S44" s="9">
        <f t="shared" si="4"/>
        <v>7</v>
      </c>
      <c r="T44" s="14">
        <f t="shared" si="5"/>
        <v>-51</v>
      </c>
      <c r="U44" s="14">
        <f t="shared" si="6"/>
        <v>-51</v>
      </c>
      <c r="V44" s="9">
        <f t="shared" si="7"/>
        <v>-51</v>
      </c>
      <c r="W44" s="16">
        <f t="shared" si="8"/>
        <v>7</v>
      </c>
      <c r="AB44" s="9">
        <f t="shared" si="0"/>
        <v>0</v>
      </c>
      <c r="AC44" s="9">
        <f t="shared" si="1"/>
        <v>0</v>
      </c>
      <c r="AD44" s="5">
        <f t="shared" si="9"/>
        <v>11</v>
      </c>
      <c r="AE44" s="5">
        <f t="shared" si="2"/>
        <v>8</v>
      </c>
      <c r="AF44" s="11">
        <f t="shared" si="3"/>
        <v>7.2727272727272734</v>
      </c>
    </row>
    <row r="45" spans="1:32" x14ac:dyDescent="0.2">
      <c r="A45" s="5" t="str">
        <f>'Données brutes'!B39</f>
        <v>DirectoSuivi</v>
      </c>
      <c r="B45" s="5">
        <f>IF('Données brutes'!R39="Oui",2,IF('Données brutes'!R39="Non",0,0))</f>
        <v>2</v>
      </c>
      <c r="D45" s="5">
        <f>IF('Données brutes'!T39="Oui",2,IF('Données brutes'!T39="Non",0,0))</f>
        <v>2</v>
      </c>
      <c r="F45" s="5">
        <f>IF('Données brutes'!V39="Oui",1,IF('Données brutes'!V39="Non",0,0))</f>
        <v>1</v>
      </c>
      <c r="H45" s="5">
        <f>IF('Données brutes'!X39="Oui",1,IF('Données brutes'!X39="Non",0,IF('Données brutes'!X39="NA","NA",0)))</f>
        <v>1</v>
      </c>
      <c r="J45" s="5">
        <f>IF('Données brutes'!Z39="Oui",1,IF('Données brutes'!Z39="Non",0,IF('Données brutes'!Z39="NA","NA",0)))</f>
        <v>1</v>
      </c>
      <c r="L45" s="5">
        <f>IF('Données brutes'!AB39="Oui",1,IF('Données brutes'!AB39="Non",0,0))</f>
        <v>1</v>
      </c>
      <c r="M45" s="5">
        <f>IF('Données brutes'!AC39="Oui",1,IF('Données brutes'!AC39="Non",0,0))</f>
        <v>1</v>
      </c>
      <c r="O45" s="5">
        <f>IF('Données brutes'!AE39="Oui",1,IF('Données brutes'!AE39="Non",0,0))</f>
        <v>1</v>
      </c>
      <c r="Q45" s="5">
        <f>IF('Données brutes'!AG39="Oui",1,IF('Données brutes'!AG39="Non",0,0))</f>
        <v>0</v>
      </c>
      <c r="S45" s="9">
        <f t="shared" si="4"/>
        <v>9</v>
      </c>
      <c r="T45" s="14">
        <f t="shared" si="5"/>
        <v>-51</v>
      </c>
      <c r="U45" s="14">
        <f t="shared" si="6"/>
        <v>-51</v>
      </c>
      <c r="V45" s="9">
        <f t="shared" si="7"/>
        <v>-51</v>
      </c>
      <c r="W45" s="16">
        <f t="shared" si="8"/>
        <v>9</v>
      </c>
      <c r="AB45" s="9">
        <f t="shared" si="0"/>
        <v>0</v>
      </c>
      <c r="AC45" s="9">
        <f t="shared" si="1"/>
        <v>0</v>
      </c>
      <c r="AD45" s="5">
        <f t="shared" si="9"/>
        <v>11</v>
      </c>
      <c r="AE45" s="5">
        <f t="shared" si="2"/>
        <v>10</v>
      </c>
      <c r="AF45" s="11">
        <f t="shared" si="3"/>
        <v>9.0909090909090899</v>
      </c>
    </row>
    <row r="46" spans="1:32" x14ac:dyDescent="0.2">
      <c r="A46" s="5" t="str">
        <f>'Données brutes'!B40</f>
        <v>Djanah</v>
      </c>
      <c r="B46" s="5">
        <f>IF('Données brutes'!R40="Oui",2,IF('Données brutes'!R40="Non",0,0))</f>
        <v>2</v>
      </c>
      <c r="D46" s="5">
        <f>IF('Données brutes'!T40="Oui",2,IF('Données brutes'!T40="Non",0,0))</f>
        <v>0</v>
      </c>
      <c r="F46" s="5">
        <f>IF('Données brutes'!V40="Oui",1,IF('Données brutes'!V40="Non",0,0))</f>
        <v>1</v>
      </c>
      <c r="H46" s="5">
        <f>IF('Données brutes'!X40="Oui",1,IF('Données brutes'!X40="Non",0,IF('Données brutes'!X40="NA","NA",0)))</f>
        <v>1</v>
      </c>
      <c r="J46" s="5">
        <f>IF('Données brutes'!Z40="Oui",1,IF('Données brutes'!Z40="Non",0,IF('Données brutes'!Z40="NA","NA",0)))</f>
        <v>1</v>
      </c>
      <c r="L46" s="5">
        <f>IF('Données brutes'!AB40="Oui",1,IF('Données brutes'!AB40="Non",0,0))</f>
        <v>0</v>
      </c>
      <c r="M46" s="5">
        <f>IF('Données brutes'!AC40="Oui",1,IF('Données brutes'!AC40="Non",0,0))</f>
        <v>0</v>
      </c>
      <c r="O46" s="5">
        <f>IF('Données brutes'!AE40="Oui",1,IF('Données brutes'!AE40="Non",0,0))</f>
        <v>0</v>
      </c>
      <c r="Q46" s="5">
        <f>IF('Données brutes'!AG40="Oui",1,IF('Données brutes'!AG40="Non",0,0))</f>
        <v>0</v>
      </c>
      <c r="S46" s="9">
        <f t="shared" si="4"/>
        <v>4</v>
      </c>
      <c r="T46" s="14">
        <f t="shared" si="5"/>
        <v>-51</v>
      </c>
      <c r="U46" s="14">
        <f t="shared" si="6"/>
        <v>-51</v>
      </c>
      <c r="V46" s="9">
        <f t="shared" si="7"/>
        <v>-51</v>
      </c>
      <c r="W46" s="16">
        <f t="shared" si="8"/>
        <v>4</v>
      </c>
      <c r="AB46" s="9">
        <f t="shared" si="0"/>
        <v>0</v>
      </c>
      <c r="AC46" s="9">
        <f t="shared" si="1"/>
        <v>0</v>
      </c>
      <c r="AD46" s="5">
        <f t="shared" si="9"/>
        <v>11</v>
      </c>
      <c r="AE46" s="5">
        <f t="shared" si="2"/>
        <v>5</v>
      </c>
      <c r="AF46" s="11">
        <f t="shared" si="3"/>
        <v>4.545454545454545</v>
      </c>
    </row>
    <row r="47" spans="1:32" x14ac:dyDescent="0.2">
      <c r="A47" s="5" t="str">
        <f>'Données brutes'!B41</f>
        <v>Docavenue (devient Maiia)</v>
      </c>
      <c r="B47" s="5">
        <f>IF('Données brutes'!R41="Oui",2,IF('Données brutes'!R41="Non",0,0))</f>
        <v>2</v>
      </c>
      <c r="D47" s="5">
        <f>IF('Données brutes'!T41="Oui",2,IF('Données brutes'!T41="Non",0,0))</f>
        <v>2</v>
      </c>
      <c r="F47" s="5">
        <f>IF('Données brutes'!V41="Oui",1,IF('Données brutes'!V41="Non",0,0))</f>
        <v>1</v>
      </c>
      <c r="H47" s="5">
        <f>IF('Données brutes'!X41="Oui",1,IF('Données brutes'!X41="Non",0,IF('Données brutes'!X41="NA","NA",0)))</f>
        <v>1</v>
      </c>
      <c r="J47" s="5">
        <f>IF('Données brutes'!Z41="Oui",1,IF('Données brutes'!Z41="Non",0,IF('Données brutes'!Z41="NA","NA",0)))</f>
        <v>1</v>
      </c>
      <c r="L47" s="5">
        <f>IF('Données brutes'!AB41="Oui",1,IF('Données brutes'!AB41="Non",0,0))</f>
        <v>1</v>
      </c>
      <c r="M47" s="5">
        <f>IF('Données brutes'!AC41="Oui",1,IF('Données brutes'!AC41="Non",0,0))</f>
        <v>1</v>
      </c>
      <c r="O47" s="5">
        <f>IF('Données brutes'!AE41="Oui",1,IF('Données brutes'!AE41="Non",0,0))</f>
        <v>1</v>
      </c>
      <c r="Q47" s="5">
        <f>IF('Données brutes'!AG41="Oui",1,IF('Données brutes'!AG41="Non",0,0))</f>
        <v>1</v>
      </c>
      <c r="S47" s="9">
        <f t="shared" si="4"/>
        <v>10</v>
      </c>
      <c r="T47" s="14">
        <f t="shared" si="5"/>
        <v>-51</v>
      </c>
      <c r="U47" s="14">
        <f t="shared" si="6"/>
        <v>-51</v>
      </c>
      <c r="V47" s="9">
        <f t="shared" si="7"/>
        <v>-51</v>
      </c>
      <c r="W47" s="16">
        <f t="shared" si="8"/>
        <v>10</v>
      </c>
      <c r="AB47" s="9">
        <f t="shared" si="0"/>
        <v>0</v>
      </c>
      <c r="AC47" s="9">
        <f t="shared" si="1"/>
        <v>0</v>
      </c>
      <c r="AD47" s="5">
        <f t="shared" si="9"/>
        <v>11</v>
      </c>
      <c r="AE47" s="5">
        <f t="shared" si="2"/>
        <v>11</v>
      </c>
      <c r="AF47" s="11">
        <f t="shared" si="3"/>
        <v>10</v>
      </c>
    </row>
    <row r="48" spans="1:32" x14ac:dyDescent="0.2">
      <c r="A48" s="5" t="str">
        <f>'Données brutes'!B42</f>
        <v>DocteurSecu</v>
      </c>
      <c r="B48" s="5">
        <f>IF('Données brutes'!R42="Oui",2,IF('Données brutes'!R42="Non",0,0))</f>
        <v>2</v>
      </c>
      <c r="D48" s="5">
        <f>IF('Données brutes'!T42="Oui",2,IF('Données brutes'!T42="Non",0,0))</f>
        <v>2</v>
      </c>
      <c r="F48" s="5">
        <f>IF('Données brutes'!V42="Oui",1,IF('Données brutes'!V42="Non",0,0))</f>
        <v>1</v>
      </c>
      <c r="H48" s="5">
        <f>IF('Données brutes'!X42="Oui",1,IF('Données brutes'!X42="Non",0,IF('Données brutes'!X42="NA","NA",0)))</f>
        <v>1</v>
      </c>
      <c r="J48" s="5">
        <f>IF('Données brutes'!Z42="Oui",1,IF('Données brutes'!Z42="Non",0,IF('Données brutes'!Z42="NA","NA",0)))</f>
        <v>1</v>
      </c>
      <c r="L48" s="5">
        <f>IF('Données brutes'!AB42="Oui",1,IF('Données brutes'!AB42="Non",0,0))</f>
        <v>1</v>
      </c>
      <c r="M48" s="5">
        <f>IF('Données brutes'!AC42="Oui",1,IF('Données brutes'!AC42="Non",0,0))</f>
        <v>1</v>
      </c>
      <c r="O48" s="5">
        <f>IF('Données brutes'!AE42="Oui",1,IF('Données brutes'!AE42="Non",0,0))</f>
        <v>1</v>
      </c>
      <c r="Q48" s="5">
        <f>IF('Données brutes'!AG42="Oui",1,IF('Données brutes'!AG42="Non",0,0))</f>
        <v>1</v>
      </c>
      <c r="S48" s="9">
        <f t="shared" si="4"/>
        <v>10</v>
      </c>
      <c r="T48" s="14">
        <f t="shared" si="5"/>
        <v>-51</v>
      </c>
      <c r="U48" s="14">
        <f t="shared" si="6"/>
        <v>-51</v>
      </c>
      <c r="V48" s="9">
        <f t="shared" si="7"/>
        <v>-51</v>
      </c>
      <c r="W48" s="16">
        <f t="shared" si="8"/>
        <v>10</v>
      </c>
      <c r="AB48" s="9">
        <f t="shared" si="0"/>
        <v>0</v>
      </c>
      <c r="AC48" s="9">
        <f t="shared" si="1"/>
        <v>0</v>
      </c>
      <c r="AD48" s="5">
        <f t="shared" si="9"/>
        <v>11</v>
      </c>
      <c r="AE48" s="5">
        <f t="shared" si="2"/>
        <v>11</v>
      </c>
      <c r="AF48" s="11">
        <f t="shared" si="3"/>
        <v>10</v>
      </c>
    </row>
    <row r="49" spans="1:32" x14ac:dyDescent="0.2">
      <c r="A49" s="5" t="str">
        <f>'Données brutes'!B43</f>
        <v>doctopsy</v>
      </c>
      <c r="B49" s="5">
        <f>IF('Données brutes'!R43="Oui",2,IF('Données brutes'!R43="Non",0,0))</f>
        <v>2</v>
      </c>
      <c r="D49" s="5">
        <f>IF('Données brutes'!T43="Oui",2,IF('Données brutes'!T43="Non",0,0))</f>
        <v>2</v>
      </c>
      <c r="F49" s="5">
        <f>IF('Données brutes'!V43="Oui",1,IF('Données brutes'!V43="Non",0,0))</f>
        <v>1</v>
      </c>
      <c r="H49" s="5">
        <f>IF('Données brutes'!X43="Oui",1,IF('Données brutes'!X43="Non",0,IF('Données brutes'!X43="NA","NA",0)))</f>
        <v>1</v>
      </c>
      <c r="J49" s="5">
        <f>IF('Données brutes'!Z43="Oui",1,IF('Données brutes'!Z43="Non",0,IF('Données brutes'!Z43="NA","NA",0)))</f>
        <v>1</v>
      </c>
      <c r="L49" s="5">
        <f>IF('Données brutes'!AB43="Oui",1,IF('Données brutes'!AB43="Non",0,0))</f>
        <v>1</v>
      </c>
      <c r="M49" s="5">
        <f>IF('Données brutes'!AC43="Oui",1,IF('Données brutes'!AC43="Non",0,0))</f>
        <v>1</v>
      </c>
      <c r="O49" s="5">
        <f>IF('Données brutes'!AE43="Oui",1,IF('Données brutes'!AE43="Non",0,0))</f>
        <v>1</v>
      </c>
      <c r="Q49" s="5">
        <f>IF('Données brutes'!AG43="Oui",1,IF('Données brutes'!AG43="Non",0,0))</f>
        <v>1</v>
      </c>
      <c r="S49" s="9">
        <f t="shared" si="4"/>
        <v>10</v>
      </c>
      <c r="T49" s="14">
        <f t="shared" si="5"/>
        <v>-51</v>
      </c>
      <c r="U49" s="14">
        <f t="shared" si="6"/>
        <v>-51</v>
      </c>
      <c r="V49" s="9">
        <f t="shared" si="7"/>
        <v>-51</v>
      </c>
      <c r="W49" s="16">
        <f t="shared" si="8"/>
        <v>10</v>
      </c>
      <c r="AB49" s="9">
        <f t="shared" si="0"/>
        <v>0</v>
      </c>
      <c r="AC49" s="9">
        <f t="shared" si="1"/>
        <v>0</v>
      </c>
      <c r="AD49" s="5">
        <f t="shared" si="9"/>
        <v>11</v>
      </c>
      <c r="AE49" s="5">
        <f t="shared" si="2"/>
        <v>11</v>
      </c>
      <c r="AF49" s="11">
        <f t="shared" si="3"/>
        <v>10</v>
      </c>
    </row>
    <row r="50" spans="1:32" x14ac:dyDescent="0.2">
      <c r="A50" s="5" t="str">
        <f>'Données brutes'!B44</f>
        <v>Domicalis Care et Ambulis</v>
      </c>
      <c r="B50" s="5">
        <f>IF('Données brutes'!R44="Oui",2,IF('Données brutes'!R44="Non",0,0))</f>
        <v>2</v>
      </c>
      <c r="D50" s="5">
        <f>IF('Données brutes'!T44="Oui",2,IF('Données brutes'!T44="Non",0,0))</f>
        <v>2</v>
      </c>
      <c r="F50" s="5">
        <f>IF('Données brutes'!V44="Oui",1,IF('Données brutes'!V44="Non",0,0))</f>
        <v>1</v>
      </c>
      <c r="H50" s="5" t="str">
        <f>IF('Données brutes'!X44="Oui",1,IF('Données brutes'!X44="Non",0,IF('Données brutes'!X44="NA","NA",0)))</f>
        <v>NA</v>
      </c>
      <c r="J50" s="5">
        <f>IF('Données brutes'!Z44="Oui",1,IF('Données brutes'!Z44="Non",0,IF('Données brutes'!Z44="NA","NA",0)))</f>
        <v>1</v>
      </c>
      <c r="L50" s="5">
        <f>IF('Données brutes'!AB44="Oui",1,IF('Données brutes'!AB44="Non",0,0))</f>
        <v>1</v>
      </c>
      <c r="M50" s="5">
        <f>IF('Données brutes'!AC44="Oui",1,IF('Données brutes'!AC44="Non",0,0))</f>
        <v>1</v>
      </c>
      <c r="O50" s="5">
        <f>IF('Données brutes'!AE44="Oui",1,IF('Données brutes'!AE44="Non",0,0))</f>
        <v>0</v>
      </c>
      <c r="Q50" s="5">
        <f>IF('Données brutes'!AG44="Oui",1,IF('Données brutes'!AG44="Non",0,0))</f>
        <v>1</v>
      </c>
      <c r="S50" s="9">
        <f t="shared" si="4"/>
        <v>-51</v>
      </c>
      <c r="T50" s="14">
        <f t="shared" si="5"/>
        <v>9</v>
      </c>
      <c r="U50" s="14">
        <f t="shared" si="6"/>
        <v>-51</v>
      </c>
      <c r="V50" s="9">
        <f t="shared" si="7"/>
        <v>-51</v>
      </c>
      <c r="W50" s="16">
        <f t="shared" si="8"/>
        <v>9</v>
      </c>
      <c r="AB50" s="9">
        <f t="shared" si="0"/>
        <v>1</v>
      </c>
      <c r="AC50" s="9">
        <f t="shared" si="1"/>
        <v>0</v>
      </c>
      <c r="AD50" s="5">
        <f t="shared" si="9"/>
        <v>10</v>
      </c>
      <c r="AE50" s="5">
        <f t="shared" si="2"/>
        <v>9</v>
      </c>
      <c r="AF50" s="11">
        <f t="shared" si="3"/>
        <v>9</v>
      </c>
    </row>
    <row r="51" spans="1:32" x14ac:dyDescent="0.2">
      <c r="A51" s="5" t="str">
        <f>'Données brutes'!B45</f>
        <v>DR@KKAR</v>
      </c>
      <c r="B51" s="5">
        <f>IF('Données brutes'!R45="Oui",2,IF('Données brutes'!R45="Non",0,0))</f>
        <v>2</v>
      </c>
      <c r="D51" s="5">
        <f>IF('Données brutes'!T45="Oui",2,IF('Données brutes'!T45="Non",0,0))</f>
        <v>2</v>
      </c>
      <c r="F51" s="5">
        <f>IF('Données brutes'!V45="Oui",1,IF('Données brutes'!V45="Non",0,0))</f>
        <v>1</v>
      </c>
      <c r="H51" s="5">
        <f>IF('Données brutes'!X45="Oui",1,IF('Données brutes'!X45="Non",0,IF('Données brutes'!X45="NA","NA",0)))</f>
        <v>1</v>
      </c>
      <c r="J51" s="5">
        <f>IF('Données brutes'!Z45="Oui",1,IF('Données brutes'!Z45="Non",0,IF('Données brutes'!Z45="NA","NA",0)))</f>
        <v>1</v>
      </c>
      <c r="L51" s="5">
        <f>IF('Données brutes'!AB45="Oui",1,IF('Données brutes'!AB45="Non",0,0))</f>
        <v>1</v>
      </c>
      <c r="M51" s="5">
        <f>IF('Données brutes'!AC45="Oui",1,IF('Données brutes'!AC45="Non",0,0))</f>
        <v>1</v>
      </c>
      <c r="O51" s="5">
        <f>IF('Données brutes'!AE45="Oui",1,IF('Données brutes'!AE45="Non",0,0))</f>
        <v>1</v>
      </c>
      <c r="Q51" s="5">
        <f>IF('Données brutes'!AG45="Oui",1,IF('Données brutes'!AG45="Non",0,0))</f>
        <v>1</v>
      </c>
      <c r="S51" s="9">
        <f t="shared" si="4"/>
        <v>10</v>
      </c>
      <c r="T51" s="14">
        <f t="shared" si="5"/>
        <v>-51</v>
      </c>
      <c r="U51" s="14">
        <f t="shared" si="6"/>
        <v>-51</v>
      </c>
      <c r="V51" s="9">
        <f t="shared" si="7"/>
        <v>-51</v>
      </c>
      <c r="W51" s="16">
        <f t="shared" si="8"/>
        <v>10</v>
      </c>
      <c r="AB51" s="9">
        <f t="shared" si="0"/>
        <v>0</v>
      </c>
      <c r="AC51" s="9">
        <f t="shared" si="1"/>
        <v>0</v>
      </c>
      <c r="AD51" s="5">
        <f t="shared" si="9"/>
        <v>11</v>
      </c>
      <c r="AE51" s="5">
        <f t="shared" si="2"/>
        <v>11</v>
      </c>
      <c r="AF51" s="11">
        <f t="shared" si="3"/>
        <v>10</v>
      </c>
    </row>
    <row r="52" spans="1:32" x14ac:dyDescent="0.2">
      <c r="A52" s="5" t="str">
        <f>'Données brutes'!B46</f>
        <v>Dyalog</v>
      </c>
      <c r="B52" s="5">
        <f>IF('Données brutes'!R46="Oui",2,IF('Données brutes'!R46="Non",0,0))</f>
        <v>2</v>
      </c>
      <c r="D52" s="5">
        <f>IF('Données brutes'!T46="Oui",2,IF('Données brutes'!T46="Non",0,0))</f>
        <v>2</v>
      </c>
      <c r="F52" s="5">
        <f>IF('Données brutes'!V46="Oui",1,IF('Données brutes'!V46="Non",0,0))</f>
        <v>1</v>
      </c>
      <c r="H52" s="5">
        <f>IF('Données brutes'!X46="Oui",1,IF('Données brutes'!X46="Non",0,IF('Données brutes'!X46="NA","NA",0)))</f>
        <v>1</v>
      </c>
      <c r="J52" s="5">
        <f>IF('Données brutes'!Z46="Oui",1,IF('Données brutes'!Z46="Non",0,IF('Données brutes'!Z46="NA","NA",0)))</f>
        <v>1</v>
      </c>
      <c r="L52" s="5">
        <f>IF('Données brutes'!AB46="Oui",1,IF('Données brutes'!AB46="Non",0,0))</f>
        <v>1</v>
      </c>
      <c r="M52" s="5">
        <f>IF('Données brutes'!AC46="Oui",1,IF('Données brutes'!AC46="Non",0,0))</f>
        <v>1</v>
      </c>
      <c r="O52" s="5">
        <f>IF('Données brutes'!AE46="Oui",1,IF('Données brutes'!AE46="Non",0,0))</f>
        <v>1</v>
      </c>
      <c r="Q52" s="5">
        <f>IF('Données brutes'!AG46="Oui",1,IF('Données brutes'!AG46="Non",0,0))</f>
        <v>1</v>
      </c>
      <c r="S52" s="9">
        <f t="shared" si="4"/>
        <v>10</v>
      </c>
      <c r="T52" s="14">
        <f t="shared" si="5"/>
        <v>-51</v>
      </c>
      <c r="U52" s="14">
        <f t="shared" si="6"/>
        <v>-51</v>
      </c>
      <c r="V52" s="9">
        <f t="shared" si="7"/>
        <v>-51</v>
      </c>
      <c r="W52" s="16">
        <f t="shared" si="8"/>
        <v>10</v>
      </c>
      <c r="AB52" s="9">
        <f t="shared" si="0"/>
        <v>0</v>
      </c>
      <c r="AC52" s="9">
        <f t="shared" si="1"/>
        <v>0</v>
      </c>
      <c r="AD52" s="5">
        <f t="shared" si="9"/>
        <v>11</v>
      </c>
      <c r="AE52" s="5">
        <f t="shared" si="2"/>
        <v>11</v>
      </c>
      <c r="AF52" s="11">
        <f t="shared" si="3"/>
        <v>10</v>
      </c>
    </row>
    <row r="53" spans="1:32" x14ac:dyDescent="0.2">
      <c r="A53" s="5" t="str">
        <f>'Données brutes'!B47</f>
        <v>eConsult Sara</v>
      </c>
      <c r="B53" s="5">
        <f>IF('Données brutes'!R47="Oui",2,IF('Données brutes'!R47="Non",0,0))</f>
        <v>2</v>
      </c>
      <c r="D53" s="5">
        <f>IF('Données brutes'!T47="Oui",2,IF('Données brutes'!T47="Non",0,0))</f>
        <v>2</v>
      </c>
      <c r="F53" s="5">
        <f>IF('Données brutes'!V47="Oui",1,IF('Données brutes'!V47="Non",0,0))</f>
        <v>1</v>
      </c>
      <c r="H53" s="5">
        <f>IF('Données brutes'!X47="Oui",1,IF('Données brutes'!X47="Non",0,IF('Données brutes'!X47="NA","NA",0)))</f>
        <v>1</v>
      </c>
      <c r="J53" s="5">
        <f>IF('Données brutes'!Z47="Oui",1,IF('Données brutes'!Z47="Non",0,IF('Données brutes'!Z47="NA","NA",0)))</f>
        <v>1</v>
      </c>
      <c r="L53" s="5">
        <f>IF('Données brutes'!AB47="Oui",1,IF('Données brutes'!AB47="Non",0,0))</f>
        <v>1</v>
      </c>
      <c r="M53" s="5">
        <f>IF('Données brutes'!AC47="Oui",1,IF('Données brutes'!AC47="Non",0,0))</f>
        <v>1</v>
      </c>
      <c r="O53" s="5">
        <f>IF('Données brutes'!AE47="Oui",1,IF('Données brutes'!AE47="Non",0,0))</f>
        <v>1</v>
      </c>
      <c r="Q53" s="5">
        <f>IF('Données brutes'!AG47="Oui",1,IF('Données brutes'!AG47="Non",0,0))</f>
        <v>1</v>
      </c>
      <c r="S53" s="9">
        <f t="shared" si="4"/>
        <v>10</v>
      </c>
      <c r="T53" s="14">
        <f t="shared" si="5"/>
        <v>-51</v>
      </c>
      <c r="U53" s="14">
        <f t="shared" si="6"/>
        <v>-51</v>
      </c>
      <c r="V53" s="9">
        <f t="shared" si="7"/>
        <v>-51</v>
      </c>
      <c r="W53" s="16">
        <f t="shared" si="8"/>
        <v>10</v>
      </c>
      <c r="AB53" s="9">
        <f t="shared" si="0"/>
        <v>0</v>
      </c>
      <c r="AC53" s="9">
        <f t="shared" si="1"/>
        <v>0</v>
      </c>
      <c r="AD53" s="5">
        <f t="shared" si="9"/>
        <v>11</v>
      </c>
      <c r="AE53" s="5">
        <f t="shared" si="2"/>
        <v>11</v>
      </c>
      <c r="AF53" s="11">
        <f t="shared" si="3"/>
        <v>10</v>
      </c>
    </row>
    <row r="54" spans="1:32" x14ac:dyDescent="0.2">
      <c r="A54" s="5" t="str">
        <f>'Données brutes'!B48</f>
        <v>e-KerMed</v>
      </c>
      <c r="B54" s="5">
        <f>IF('Données brutes'!R48="Oui",2,IF('Données brutes'!R48="Non",0,0))</f>
        <v>2</v>
      </c>
      <c r="D54" s="5">
        <f>IF('Données brutes'!T48="Oui",2,IF('Données brutes'!T48="Non",0,0))</f>
        <v>2</v>
      </c>
      <c r="F54" s="5">
        <f>IF('Données brutes'!V48="Oui",1,IF('Données brutes'!V48="Non",0,0))</f>
        <v>1</v>
      </c>
      <c r="H54" s="5">
        <f>IF('Données brutes'!X48="Oui",1,IF('Données brutes'!X48="Non",0,IF('Données brutes'!X48="NA","NA",0)))</f>
        <v>1</v>
      </c>
      <c r="J54" s="5">
        <f>IF('Données brutes'!Z48="Oui",1,IF('Données brutes'!Z48="Non",0,IF('Données brutes'!Z48="NA","NA",0)))</f>
        <v>1</v>
      </c>
      <c r="L54" s="5">
        <f>IF('Données brutes'!AB48="Oui",1,IF('Données brutes'!AB48="Non",0,0))</f>
        <v>0</v>
      </c>
      <c r="M54" s="5">
        <f>IF('Données brutes'!AC48="Oui",1,IF('Données brutes'!AC48="Non",0,0))</f>
        <v>0</v>
      </c>
      <c r="O54" s="5">
        <f>IF('Données brutes'!AE48="Oui",1,IF('Données brutes'!AE48="Non",0,0))</f>
        <v>0</v>
      </c>
      <c r="Q54" s="5">
        <f>IF('Données brutes'!AG48="Oui",1,IF('Données brutes'!AG48="Non",0,0))</f>
        <v>0</v>
      </c>
      <c r="S54" s="9">
        <f t="shared" si="4"/>
        <v>6</v>
      </c>
      <c r="T54" s="14">
        <f t="shared" si="5"/>
        <v>-51</v>
      </c>
      <c r="U54" s="14">
        <f t="shared" si="6"/>
        <v>-51</v>
      </c>
      <c r="V54" s="9">
        <f t="shared" si="7"/>
        <v>-51</v>
      </c>
      <c r="W54" s="16">
        <f t="shared" si="8"/>
        <v>6</v>
      </c>
      <c r="AB54" s="9">
        <f t="shared" ref="AB54:AB110" si="10">IF(H54="NA",1,0)</f>
        <v>0</v>
      </c>
      <c r="AC54" s="9">
        <f t="shared" ref="AC54:AC110" si="11">IF(J54="NA",1,0)</f>
        <v>0</v>
      </c>
      <c r="AD54" s="5">
        <f t="shared" si="9"/>
        <v>11</v>
      </c>
      <c r="AE54" s="5">
        <f t="shared" ref="AE54:AE110" si="12">B54+D54+F54+IF(H54="NA",0,IF(H54=1,1,IF(H54=0,0,99999)))+IF(J54="NA",0,IF(J54=1,1,IF(J54=0,0,99999)))+L54+M54+O54+Q54</f>
        <v>7</v>
      </c>
      <c r="AF54" s="11">
        <f t="shared" ref="AF54:AF110" si="13">AE54/AD54*10</f>
        <v>6.3636363636363633</v>
      </c>
    </row>
    <row r="55" spans="1:32" x14ac:dyDescent="0.2">
      <c r="A55" s="5" t="str">
        <f>'Données brutes'!B49</f>
        <v>e-lio</v>
      </c>
      <c r="B55" s="5">
        <f>IF('Données brutes'!R49="Oui",2,IF('Données brutes'!R49="Non",0,0))</f>
        <v>2</v>
      </c>
      <c r="D55" s="5">
        <f>IF('Données brutes'!T49="Oui",2,IF('Données brutes'!T49="Non",0,0))</f>
        <v>2</v>
      </c>
      <c r="F55" s="5">
        <f>IF('Données brutes'!V49="Oui",1,IF('Données brutes'!V49="Non",0,0))</f>
        <v>1</v>
      </c>
      <c r="H55" s="5">
        <f>IF('Données brutes'!X49="Oui",1,IF('Données brutes'!X49="Non",0,IF('Données brutes'!X49="NA","NA",0)))</f>
        <v>1</v>
      </c>
      <c r="J55" s="5">
        <f>IF('Données brutes'!Z49="Oui",1,IF('Données brutes'!Z49="Non",0,IF('Données brutes'!Z49="NA","NA",0)))</f>
        <v>1</v>
      </c>
      <c r="L55" s="5">
        <f>IF('Données brutes'!AB49="Oui",1,IF('Données brutes'!AB49="Non",0,0))</f>
        <v>1</v>
      </c>
      <c r="M55" s="5">
        <f>IF('Données brutes'!AC49="Oui",1,IF('Données brutes'!AC49="Non",0,0))</f>
        <v>1</v>
      </c>
      <c r="O55" s="5">
        <f>IF('Données brutes'!AE49="Oui",1,IF('Données brutes'!AE49="Non",0,0))</f>
        <v>0</v>
      </c>
      <c r="Q55" s="5">
        <f>IF('Données brutes'!AG49="Oui",1,IF('Données brutes'!AG49="Non",0,0))</f>
        <v>1</v>
      </c>
      <c r="S55" s="9">
        <f t="shared" ref="S55:S111" si="14">IF(H55&lt;&gt;"NA",IF(J55&lt;&gt;"NA",(((B55+D55+F55+J55+L55+M55+O55+Q55)/10+(B55+D55+F55+H55+L55+M55+O55+Q55)/10))*5,-51),-51)</f>
        <v>9</v>
      </c>
      <c r="T55" s="14">
        <f t="shared" ref="T55:T111" si="15">IF(H55="NA",IF(J55&lt;&gt;"NA",B55+D55+F55+J55+L55+M55+O55+Q55,-51),-51)</f>
        <v>-51</v>
      </c>
      <c r="U55" s="14">
        <f t="shared" ref="U55:U111" si="16">IF(J55="NA",IF(H55&lt;&gt;"NA",B55+D55+F55+H55+L55+M55+O55+Q55,-51),-51)</f>
        <v>-51</v>
      </c>
      <c r="V55" s="9">
        <f t="shared" ref="V55:V111" si="17">IF(J55="NA",IF(H55="NA",-51),-51)</f>
        <v>-51</v>
      </c>
      <c r="W55" s="16">
        <f t="shared" ref="W55:W111" si="18">IF(S55&lt;&gt;-51,S55,IF(T55&lt;&gt;-51,T55,IF(U55&lt;&gt;-51,U55,-51)))</f>
        <v>9</v>
      </c>
      <c r="AB55" s="9">
        <f t="shared" si="10"/>
        <v>0</v>
      </c>
      <c r="AC55" s="9">
        <f t="shared" si="11"/>
        <v>0</v>
      </c>
      <c r="AD55" s="5">
        <f t="shared" ref="AD55:AD111" si="19">11-AB55-AC55</f>
        <v>11</v>
      </c>
      <c r="AE55" s="5">
        <f t="shared" si="12"/>
        <v>10</v>
      </c>
      <c r="AF55" s="11">
        <f t="shared" si="13"/>
        <v>9.0909090909090899</v>
      </c>
    </row>
    <row r="56" spans="1:32" x14ac:dyDescent="0.2">
      <c r="A56" s="5" t="str">
        <f>'Données brutes'!B50</f>
        <v>e-Medconnect</v>
      </c>
      <c r="B56" s="5">
        <f>IF('Données brutes'!R50="Oui",2,IF('Données brutes'!R50="Non",0,0))</f>
        <v>2</v>
      </c>
      <c r="D56" s="5">
        <f>IF('Données brutes'!T50="Oui",2,IF('Données brutes'!T50="Non",0,0))</f>
        <v>2</v>
      </c>
      <c r="F56" s="5">
        <f>IF('Données brutes'!V50="Oui",1,IF('Données brutes'!V50="Non",0,0))</f>
        <v>1</v>
      </c>
      <c r="H56" s="5" t="str">
        <f>IF('Données brutes'!X50="Oui",1,IF('Données brutes'!X50="Non",0,IF('Données brutes'!X50="NA","NA",0)))</f>
        <v>NA</v>
      </c>
      <c r="J56" s="5">
        <f>IF('Données brutes'!Z50="Oui",1,IF('Données brutes'!Z50="Non",0,IF('Données brutes'!Z50="NA","NA",0)))</f>
        <v>1</v>
      </c>
      <c r="L56" s="5">
        <f>IF('Données brutes'!AB50="Oui",1,IF('Données brutes'!AB50="Non",0,0))</f>
        <v>1</v>
      </c>
      <c r="M56" s="5">
        <f>IF('Données brutes'!AC50="Oui",1,IF('Données brutes'!AC50="Non",0,0))</f>
        <v>0</v>
      </c>
      <c r="O56" s="5">
        <f>IF('Données brutes'!AE50="Oui",1,IF('Données brutes'!AE50="Non",0,0))</f>
        <v>1</v>
      </c>
      <c r="Q56" s="5">
        <f>IF('Données brutes'!AG50="Oui",1,IF('Données brutes'!AG50="Non",0,0))</f>
        <v>1</v>
      </c>
      <c r="S56" s="9">
        <f t="shared" si="14"/>
        <v>-51</v>
      </c>
      <c r="T56" s="14">
        <f t="shared" si="15"/>
        <v>9</v>
      </c>
      <c r="U56" s="14">
        <f t="shared" si="16"/>
        <v>-51</v>
      </c>
      <c r="V56" s="9">
        <f t="shared" si="17"/>
        <v>-51</v>
      </c>
      <c r="W56" s="16">
        <f t="shared" si="18"/>
        <v>9</v>
      </c>
      <c r="AB56" s="9">
        <f t="shared" si="10"/>
        <v>1</v>
      </c>
      <c r="AC56" s="9">
        <f t="shared" si="11"/>
        <v>0</v>
      </c>
      <c r="AD56" s="5">
        <f t="shared" si="19"/>
        <v>10</v>
      </c>
      <c r="AE56" s="5">
        <f t="shared" si="12"/>
        <v>9</v>
      </c>
      <c r="AF56" s="11">
        <f t="shared" si="13"/>
        <v>9</v>
      </c>
    </row>
    <row r="57" spans="1:32" x14ac:dyDescent="0.2">
      <c r="A57" s="5" t="str">
        <f>'Données brutes'!B51</f>
        <v>engage</v>
      </c>
      <c r="B57" s="5">
        <f>IF('Données brutes'!R51="Oui",2,IF('Données brutes'!R51="Non",0,0))</f>
        <v>2</v>
      </c>
      <c r="D57" s="5">
        <f>IF('Données brutes'!T51="Oui",2,IF('Données brutes'!T51="Non",0,0))</f>
        <v>2</v>
      </c>
      <c r="F57" s="5">
        <f>IF('Données brutes'!V51="Oui",1,IF('Données brutes'!V51="Non",0,0))</f>
        <v>1</v>
      </c>
      <c r="H57" s="5">
        <f>IF('Données brutes'!X51="Oui",1,IF('Données brutes'!X51="Non",0,IF('Données brutes'!X51="NA","NA",0)))</f>
        <v>1</v>
      </c>
      <c r="J57" s="5">
        <f>IF('Données brutes'!Z51="Oui",1,IF('Données brutes'!Z51="Non",0,IF('Données brutes'!Z51="NA","NA",0)))</f>
        <v>1</v>
      </c>
      <c r="L57" s="5">
        <f>IF('Données brutes'!AB51="Oui",1,IF('Données brutes'!AB51="Non",0,0))</f>
        <v>1</v>
      </c>
      <c r="M57" s="5">
        <f>IF('Données brutes'!AC51="Oui",1,IF('Données brutes'!AC51="Non",0,0))</f>
        <v>1</v>
      </c>
      <c r="O57" s="5">
        <f>IF('Données brutes'!AE51="Oui",1,IF('Données brutes'!AE51="Non",0,0))</f>
        <v>0</v>
      </c>
      <c r="Q57" s="5">
        <f>IF('Données brutes'!AG51="Oui",1,IF('Données brutes'!AG51="Non",0,0))</f>
        <v>1</v>
      </c>
      <c r="S57" s="9">
        <f t="shared" si="14"/>
        <v>9</v>
      </c>
      <c r="T57" s="14">
        <f t="shared" si="15"/>
        <v>-51</v>
      </c>
      <c r="U57" s="14">
        <f t="shared" si="16"/>
        <v>-51</v>
      </c>
      <c r="V57" s="9">
        <f t="shared" si="17"/>
        <v>-51</v>
      </c>
      <c r="W57" s="16">
        <f t="shared" si="18"/>
        <v>9</v>
      </c>
      <c r="AB57" s="9">
        <f t="shared" si="10"/>
        <v>0</v>
      </c>
      <c r="AC57" s="9">
        <f t="shared" si="11"/>
        <v>0</v>
      </c>
      <c r="AD57" s="5">
        <f t="shared" si="19"/>
        <v>11</v>
      </c>
      <c r="AE57" s="5">
        <f t="shared" si="12"/>
        <v>10</v>
      </c>
      <c r="AF57" s="11">
        <f t="shared" si="13"/>
        <v>9.0909090909090899</v>
      </c>
    </row>
    <row r="58" spans="1:32" x14ac:dyDescent="0.2">
      <c r="A58" s="5" t="str">
        <f>'Données brutes'!B52</f>
        <v>ENGAGE FOR ME - COVID 19</v>
      </c>
      <c r="B58" s="5">
        <f>IF('Données brutes'!R52="Oui",2,IF('Données brutes'!R52="Non",0,0))</f>
        <v>2</v>
      </c>
      <c r="D58" s="5">
        <f>IF('Données brutes'!T52="Oui",2,IF('Données brutes'!T52="Non",0,0))</f>
        <v>2</v>
      </c>
      <c r="F58" s="5">
        <f>IF('Données brutes'!V52="Oui",1,IF('Données brutes'!V52="Non",0,0))</f>
        <v>1</v>
      </c>
      <c r="H58" s="5">
        <f>IF('Données brutes'!X52="Oui",1,IF('Données brutes'!X52="Non",0,IF('Données brutes'!X52="NA","NA",0)))</f>
        <v>1</v>
      </c>
      <c r="J58" s="5">
        <f>IF('Données brutes'!Z52="Oui",1,IF('Données brutes'!Z52="Non",0,IF('Données brutes'!Z52="NA","NA",0)))</f>
        <v>1</v>
      </c>
      <c r="L58" s="5">
        <f>IF('Données brutes'!AB52="Oui",1,IF('Données brutes'!AB52="Non",0,0))</f>
        <v>1</v>
      </c>
      <c r="M58" s="5">
        <f>IF('Données brutes'!AC52="Oui",1,IF('Données brutes'!AC52="Non",0,0))</f>
        <v>1</v>
      </c>
      <c r="O58" s="5">
        <f>IF('Données brutes'!AE52="Oui",1,IF('Données brutes'!AE52="Non",0,0))</f>
        <v>1</v>
      </c>
      <c r="Q58" s="5">
        <f>IF('Données brutes'!AG52="Oui",1,IF('Données brutes'!AG52="Non",0,0))</f>
        <v>1</v>
      </c>
      <c r="S58" s="9">
        <f t="shared" si="14"/>
        <v>10</v>
      </c>
      <c r="T58" s="14">
        <f t="shared" si="15"/>
        <v>-51</v>
      </c>
      <c r="U58" s="14">
        <f t="shared" si="16"/>
        <v>-51</v>
      </c>
      <c r="V58" s="9">
        <f t="shared" si="17"/>
        <v>-51</v>
      </c>
      <c r="W58" s="16">
        <f t="shared" si="18"/>
        <v>10</v>
      </c>
      <c r="AB58" s="9">
        <f t="shared" si="10"/>
        <v>0</v>
      </c>
      <c r="AC58" s="9">
        <f t="shared" si="11"/>
        <v>0</v>
      </c>
      <c r="AD58" s="5">
        <f t="shared" si="19"/>
        <v>11</v>
      </c>
      <c r="AE58" s="5">
        <f t="shared" si="12"/>
        <v>11</v>
      </c>
      <c r="AF58" s="11">
        <f t="shared" si="13"/>
        <v>10</v>
      </c>
    </row>
    <row r="59" spans="1:32" x14ac:dyDescent="0.2">
      <c r="A59" s="5" t="str">
        <f>'Données brutes'!B53</f>
        <v>EODOC</v>
      </c>
      <c r="B59" s="5">
        <f>IF('Données brutes'!R53="Oui",2,IF('Données brutes'!R53="Non",0,0))</f>
        <v>2</v>
      </c>
      <c r="D59" s="5">
        <f>IF('Données brutes'!T53="Oui",2,IF('Données brutes'!T53="Non",0,0))</f>
        <v>2</v>
      </c>
      <c r="F59" s="5">
        <f>IF('Données brutes'!V53="Oui",1,IF('Données brutes'!V53="Non",0,0))</f>
        <v>1</v>
      </c>
      <c r="H59" s="5">
        <f>IF('Données brutes'!X53="Oui",1,IF('Données brutes'!X53="Non",0,IF('Données brutes'!X53="NA","NA",0)))</f>
        <v>1</v>
      </c>
      <c r="J59" s="5">
        <f>IF('Données brutes'!Z53="Oui",1,IF('Données brutes'!Z53="Non",0,IF('Données brutes'!Z53="NA","NA",0)))</f>
        <v>1</v>
      </c>
      <c r="L59" s="5">
        <f>IF('Données brutes'!AB53="Oui",1,IF('Données brutes'!AB53="Non",0,0))</f>
        <v>1</v>
      </c>
      <c r="M59" s="5">
        <f>IF('Données brutes'!AC53="Oui",1,IF('Données brutes'!AC53="Non",0,0))</f>
        <v>1</v>
      </c>
      <c r="O59" s="5">
        <f>IF('Données brutes'!AE53="Oui",1,IF('Données brutes'!AE53="Non",0,0))</f>
        <v>1</v>
      </c>
      <c r="Q59" s="5">
        <f>IF('Données brutes'!AG53="Oui",1,IF('Données brutes'!AG53="Non",0,0))</f>
        <v>1</v>
      </c>
      <c r="S59" s="9">
        <f t="shared" si="14"/>
        <v>10</v>
      </c>
      <c r="T59" s="14">
        <f t="shared" si="15"/>
        <v>-51</v>
      </c>
      <c r="U59" s="14">
        <f t="shared" si="16"/>
        <v>-51</v>
      </c>
      <c r="V59" s="9">
        <f t="shared" si="17"/>
        <v>-51</v>
      </c>
      <c r="W59" s="16">
        <f t="shared" si="18"/>
        <v>10</v>
      </c>
      <c r="AB59" s="9">
        <f t="shared" si="10"/>
        <v>0</v>
      </c>
      <c r="AC59" s="9">
        <f t="shared" si="11"/>
        <v>0</v>
      </c>
      <c r="AD59" s="5">
        <f t="shared" si="19"/>
        <v>11</v>
      </c>
      <c r="AE59" s="5">
        <f t="shared" si="12"/>
        <v>11</v>
      </c>
      <c r="AF59" s="11">
        <f t="shared" si="13"/>
        <v>10</v>
      </c>
    </row>
    <row r="60" spans="1:32" x14ac:dyDescent="0.2">
      <c r="A60" s="5" t="str">
        <f>'Données brutes'!B54</f>
        <v>ETHEL</v>
      </c>
      <c r="B60" s="5">
        <f>IF('Données brutes'!R54="Oui",2,IF('Données brutes'!R54="Non",0,0))</f>
        <v>2</v>
      </c>
      <c r="D60" s="5">
        <f>IF('Données brutes'!T54="Oui",2,IF('Données brutes'!T54="Non",0,0))</f>
        <v>0</v>
      </c>
      <c r="F60" s="5">
        <f>IF('Données brutes'!V54="Oui",1,IF('Données brutes'!V54="Non",0,0))</f>
        <v>1</v>
      </c>
      <c r="H60" s="5">
        <f>IF('Données brutes'!X54="Oui",1,IF('Données brutes'!X54="Non",0,IF('Données brutes'!X54="NA","NA",0)))</f>
        <v>1</v>
      </c>
      <c r="J60" s="5">
        <f>IF('Données brutes'!Z54="Oui",1,IF('Données brutes'!Z54="Non",0,IF('Données brutes'!Z54="NA","NA",0)))</f>
        <v>1</v>
      </c>
      <c r="L60" s="5">
        <f>IF('Données brutes'!AB54="Oui",1,IF('Données brutes'!AB54="Non",0,0))</f>
        <v>1</v>
      </c>
      <c r="M60" s="5">
        <f>IF('Données brutes'!AC54="Oui",1,IF('Données brutes'!AC54="Non",0,0))</f>
        <v>0</v>
      </c>
      <c r="O60" s="5">
        <f>IF('Données brutes'!AE54="Oui",1,IF('Données brutes'!AE54="Non",0,0))</f>
        <v>0</v>
      </c>
      <c r="Q60" s="5">
        <f>IF('Données brutes'!AG54="Oui",1,IF('Données brutes'!AG54="Non",0,0))</f>
        <v>0</v>
      </c>
      <c r="S60" s="9">
        <f t="shared" si="14"/>
        <v>5</v>
      </c>
      <c r="T60" s="14">
        <f t="shared" si="15"/>
        <v>-51</v>
      </c>
      <c r="U60" s="14">
        <f t="shared" si="16"/>
        <v>-51</v>
      </c>
      <c r="V60" s="9">
        <f t="shared" si="17"/>
        <v>-51</v>
      </c>
      <c r="W60" s="16">
        <f t="shared" si="18"/>
        <v>5</v>
      </c>
      <c r="AB60" s="9">
        <f t="shared" si="10"/>
        <v>0</v>
      </c>
      <c r="AC60" s="9">
        <f t="shared" si="11"/>
        <v>0</v>
      </c>
      <c r="AD60" s="5">
        <f t="shared" si="19"/>
        <v>11</v>
      </c>
      <c r="AE60" s="5">
        <f t="shared" si="12"/>
        <v>6</v>
      </c>
      <c r="AF60" s="11">
        <f t="shared" si="13"/>
        <v>5.4545454545454541</v>
      </c>
    </row>
    <row r="61" spans="1:32" x14ac:dyDescent="0.2">
      <c r="A61" s="5" t="e">
        <f>'Données brutes'!#REF!</f>
        <v>#REF!</v>
      </c>
      <c r="B61" s="5" t="e">
        <f>IF('Données brutes'!#REF!="Oui",2,IF('Données brutes'!#REF!="Non",0,0))</f>
        <v>#REF!</v>
      </c>
      <c r="D61" s="5" t="e">
        <f>IF('Données brutes'!#REF!="Oui",2,IF('Données brutes'!#REF!="Non",0,0))</f>
        <v>#REF!</v>
      </c>
      <c r="F61" s="5" t="e">
        <f>IF('Données brutes'!#REF!="Oui",1,IF('Données brutes'!#REF!="Non",0,0))</f>
        <v>#REF!</v>
      </c>
      <c r="H61" s="5" t="e">
        <f>IF('Données brutes'!#REF!="Oui",1,IF('Données brutes'!#REF!="Non",0,IF('Données brutes'!#REF!="NA","NA",0)))</f>
        <v>#REF!</v>
      </c>
      <c r="J61" s="5" t="e">
        <f>IF('Données brutes'!#REF!="Oui",1,IF('Données brutes'!#REF!="Non",0,IF('Données brutes'!#REF!="NA","NA",0)))</f>
        <v>#REF!</v>
      </c>
      <c r="L61" s="5" t="e">
        <f>IF('Données brutes'!#REF!="Oui",1,IF('Données brutes'!#REF!="Non",0,0))</f>
        <v>#REF!</v>
      </c>
      <c r="M61" s="5" t="e">
        <f>IF('Données brutes'!#REF!="Oui",1,IF('Données brutes'!#REF!="Non",0,0))</f>
        <v>#REF!</v>
      </c>
      <c r="O61" s="5" t="e">
        <f>IF('Données brutes'!#REF!="Oui",1,IF('Données brutes'!#REF!="Non",0,0))</f>
        <v>#REF!</v>
      </c>
      <c r="Q61" s="5" t="e">
        <f>IF('Données brutes'!#REF!="Oui",1,IF('Données brutes'!#REF!="Non",0,0))</f>
        <v>#REF!</v>
      </c>
      <c r="S61" s="9" t="e">
        <f t="shared" si="14"/>
        <v>#REF!</v>
      </c>
      <c r="T61" s="14" t="e">
        <f t="shared" si="15"/>
        <v>#REF!</v>
      </c>
      <c r="U61" s="14" t="e">
        <f t="shared" si="16"/>
        <v>#REF!</v>
      </c>
      <c r="V61" s="9" t="e">
        <f t="shared" si="17"/>
        <v>#REF!</v>
      </c>
      <c r="W61" s="16" t="e">
        <f t="shared" si="18"/>
        <v>#REF!</v>
      </c>
      <c r="AB61" s="9" t="e">
        <f t="shared" si="10"/>
        <v>#REF!</v>
      </c>
      <c r="AC61" s="9" t="e">
        <f t="shared" si="11"/>
        <v>#REF!</v>
      </c>
      <c r="AD61" s="5" t="e">
        <f t="shared" si="19"/>
        <v>#REF!</v>
      </c>
      <c r="AE61" s="5" t="e">
        <f t="shared" si="12"/>
        <v>#REF!</v>
      </c>
      <c r="AF61" s="11" t="e">
        <f t="shared" si="13"/>
        <v>#REF!</v>
      </c>
    </row>
    <row r="62" spans="1:32" x14ac:dyDescent="0.2">
      <c r="A62" s="5" t="str">
        <f>'Données brutes'!B55</f>
        <v>EYE NEED</v>
      </c>
      <c r="B62" s="5">
        <f>IF('Données brutes'!R55="Oui",2,IF('Données brutes'!R55="Non",0,0))</f>
        <v>2</v>
      </c>
      <c r="D62" s="5">
        <f>IF('Données brutes'!T55="Oui",2,IF('Données brutes'!T55="Non",0,0))</f>
        <v>2</v>
      </c>
      <c r="F62" s="5">
        <f>IF('Données brutes'!V55="Oui",1,IF('Données brutes'!V55="Non",0,0))</f>
        <v>1</v>
      </c>
      <c r="H62" s="5">
        <f>IF('Données brutes'!X55="Oui",1,IF('Données brutes'!X55="Non",0,IF('Données brutes'!X55="NA","NA",0)))</f>
        <v>0</v>
      </c>
      <c r="J62" s="5">
        <f>IF('Données brutes'!Z55="Oui",1,IF('Données brutes'!Z55="Non",0,IF('Données brutes'!Z55="NA","NA",0)))</f>
        <v>0</v>
      </c>
      <c r="L62" s="5">
        <f>IF('Données brutes'!AB55="Oui",1,IF('Données brutes'!AB55="Non",0,0))</f>
        <v>1</v>
      </c>
      <c r="M62" s="5">
        <f>IF('Données brutes'!AC55="Oui",1,IF('Données brutes'!AC55="Non",0,0))</f>
        <v>0</v>
      </c>
      <c r="O62" s="5">
        <f>IF('Données brutes'!AE55="Oui",1,IF('Données brutes'!AE55="Non",0,0))</f>
        <v>0</v>
      </c>
      <c r="Q62" s="5">
        <f>IF('Données brutes'!AG55="Oui",1,IF('Données brutes'!AG55="Non",0,0))</f>
        <v>0</v>
      </c>
      <c r="S62" s="9">
        <f t="shared" si="14"/>
        <v>6</v>
      </c>
      <c r="T62" s="14">
        <f t="shared" si="15"/>
        <v>-51</v>
      </c>
      <c r="U62" s="14">
        <f t="shared" si="16"/>
        <v>-51</v>
      </c>
      <c r="V62" s="9">
        <f t="shared" si="17"/>
        <v>-51</v>
      </c>
      <c r="W62" s="16">
        <f t="shared" si="18"/>
        <v>6</v>
      </c>
      <c r="AB62" s="9">
        <f t="shared" si="10"/>
        <v>0</v>
      </c>
      <c r="AC62" s="9">
        <f t="shared" si="11"/>
        <v>0</v>
      </c>
      <c r="AD62" s="5">
        <f t="shared" si="19"/>
        <v>11</v>
      </c>
      <c r="AE62" s="5">
        <f t="shared" si="12"/>
        <v>6</v>
      </c>
      <c r="AF62" s="11">
        <f t="shared" si="13"/>
        <v>5.4545454545454541</v>
      </c>
    </row>
    <row r="63" spans="1:32" x14ac:dyDescent="0.2">
      <c r="A63" s="5" t="str">
        <f>'Données brutes'!B56</f>
        <v>Feeli</v>
      </c>
      <c r="B63" s="5">
        <f>IF('Données brutes'!R56="Oui",2,IF('Données brutes'!R56="Non",0,0))</f>
        <v>2</v>
      </c>
      <c r="D63" s="5">
        <f>IF('Données brutes'!T56="Oui",2,IF('Données brutes'!T56="Non",0,0))</f>
        <v>0</v>
      </c>
      <c r="F63" s="5">
        <f>IF('Données brutes'!V56="Oui",1,IF('Données brutes'!V56="Non",0,0))</f>
        <v>1</v>
      </c>
      <c r="H63" s="5">
        <f>IF('Données brutes'!X56="Oui",1,IF('Données brutes'!X56="Non",0,IF('Données brutes'!X56="NA","NA",0)))</f>
        <v>0</v>
      </c>
      <c r="J63" s="5">
        <f>IF('Données brutes'!Z56="Oui",1,IF('Données brutes'!Z56="Non",0,IF('Données brutes'!Z56="NA","NA",0)))</f>
        <v>0</v>
      </c>
      <c r="L63" s="5">
        <f>IF('Données brutes'!AB56="Oui",1,IF('Données brutes'!AB56="Non",0,0))</f>
        <v>1</v>
      </c>
      <c r="M63" s="5">
        <f>IF('Données brutes'!AC56="Oui",1,IF('Données brutes'!AC56="Non",0,0))</f>
        <v>1</v>
      </c>
      <c r="O63" s="5">
        <f>IF('Données brutes'!AE56="Oui",1,IF('Données brutes'!AE56="Non",0,0))</f>
        <v>1</v>
      </c>
      <c r="Q63" s="5">
        <f>IF('Données brutes'!AG56="Oui",1,IF('Données brutes'!AG56="Non",0,0))</f>
        <v>1</v>
      </c>
      <c r="S63" s="9">
        <f t="shared" si="14"/>
        <v>7</v>
      </c>
      <c r="T63" s="14">
        <f t="shared" si="15"/>
        <v>-51</v>
      </c>
      <c r="U63" s="14">
        <f t="shared" si="16"/>
        <v>-51</v>
      </c>
      <c r="V63" s="9">
        <f t="shared" si="17"/>
        <v>-51</v>
      </c>
      <c r="W63" s="16">
        <f t="shared" si="18"/>
        <v>7</v>
      </c>
      <c r="AB63" s="9">
        <f t="shared" si="10"/>
        <v>0</v>
      </c>
      <c r="AC63" s="9">
        <f t="shared" si="11"/>
        <v>0</v>
      </c>
      <c r="AD63" s="5">
        <f t="shared" si="19"/>
        <v>11</v>
      </c>
      <c r="AE63" s="5">
        <f t="shared" si="12"/>
        <v>7</v>
      </c>
      <c r="AF63" s="11">
        <f t="shared" si="13"/>
        <v>6.3636363636363633</v>
      </c>
    </row>
    <row r="64" spans="1:32" x14ac:dyDescent="0.2">
      <c r="A64" s="5" t="e">
        <f>'Données brutes'!#REF!</f>
        <v>#REF!</v>
      </c>
      <c r="B64" s="5" t="e">
        <f>IF('Données brutes'!#REF!="Oui",2,IF('Données brutes'!#REF!="Non",0,0))</f>
        <v>#REF!</v>
      </c>
      <c r="D64" s="5" t="e">
        <f>IF('Données brutes'!#REF!="Oui",2,IF('Données brutes'!#REF!="Non",0,0))</f>
        <v>#REF!</v>
      </c>
      <c r="F64" s="5" t="e">
        <f>IF('Données brutes'!#REF!="Oui",1,IF('Données brutes'!#REF!="Non",0,0))</f>
        <v>#REF!</v>
      </c>
      <c r="H64" s="5" t="e">
        <f>IF('Données brutes'!#REF!="Oui",1,IF('Données brutes'!#REF!="Non",0,IF('Données brutes'!#REF!="NA","NA",0)))</f>
        <v>#REF!</v>
      </c>
      <c r="J64" s="5" t="e">
        <f>IF('Données brutes'!#REF!="Oui",1,IF('Données brutes'!#REF!="Non",0,IF('Données brutes'!#REF!="NA","NA",0)))</f>
        <v>#REF!</v>
      </c>
      <c r="L64" s="5" t="e">
        <f>IF('Données brutes'!#REF!="Oui",1,IF('Données brutes'!#REF!="Non",0,0))</f>
        <v>#REF!</v>
      </c>
      <c r="M64" s="5" t="e">
        <f>IF('Données brutes'!#REF!="Oui",1,IF('Données brutes'!#REF!="Non",0,0))</f>
        <v>#REF!</v>
      </c>
      <c r="O64" s="5" t="e">
        <f>IF('Données brutes'!#REF!="Oui",1,IF('Données brutes'!#REF!="Non",0,0))</f>
        <v>#REF!</v>
      </c>
      <c r="Q64" s="5" t="e">
        <f>IF('Données brutes'!#REF!="Oui",1,IF('Données brutes'!#REF!="Non",0,0))</f>
        <v>#REF!</v>
      </c>
      <c r="S64" s="9" t="e">
        <f t="shared" si="14"/>
        <v>#REF!</v>
      </c>
      <c r="T64" s="14" t="e">
        <f t="shared" si="15"/>
        <v>#REF!</v>
      </c>
      <c r="U64" s="14" t="e">
        <f t="shared" si="16"/>
        <v>#REF!</v>
      </c>
      <c r="V64" s="9" t="e">
        <f t="shared" si="17"/>
        <v>#REF!</v>
      </c>
      <c r="W64" s="16" t="e">
        <f t="shared" si="18"/>
        <v>#REF!</v>
      </c>
      <c r="AB64" s="9" t="e">
        <f t="shared" si="10"/>
        <v>#REF!</v>
      </c>
      <c r="AC64" s="9" t="e">
        <f t="shared" si="11"/>
        <v>#REF!</v>
      </c>
      <c r="AD64" s="5" t="e">
        <f t="shared" si="19"/>
        <v>#REF!</v>
      </c>
      <c r="AE64" s="5" t="e">
        <f t="shared" si="12"/>
        <v>#REF!</v>
      </c>
      <c r="AF64" s="11" t="e">
        <f t="shared" si="13"/>
        <v>#REF!</v>
      </c>
    </row>
    <row r="65" spans="1:32" x14ac:dyDescent="0.2">
      <c r="A65" s="5" t="str">
        <f>'Données brutes'!B57</f>
        <v>Generation Care</v>
      </c>
      <c r="B65" s="5">
        <f>IF('Données brutes'!R57="Oui",2,IF('Données brutes'!R57="Non",0,0))</f>
        <v>2</v>
      </c>
      <c r="D65" s="5">
        <f>IF('Données brutes'!T57="Oui",2,IF('Données brutes'!T57="Non",0,0))</f>
        <v>2</v>
      </c>
      <c r="F65" s="5">
        <f>IF('Données brutes'!V57="Oui",1,IF('Données brutes'!V57="Non",0,0))</f>
        <v>1</v>
      </c>
      <c r="H65" s="5">
        <f>IF('Données brutes'!X57="Oui",1,IF('Données brutes'!X57="Non",0,IF('Données brutes'!X57="NA","NA",0)))</f>
        <v>1</v>
      </c>
      <c r="J65" s="5">
        <f>IF('Données brutes'!Z57="Oui",1,IF('Données brutes'!Z57="Non",0,IF('Données brutes'!Z57="NA","NA",0)))</f>
        <v>1</v>
      </c>
      <c r="L65" s="5">
        <f>IF('Données brutes'!AB57="Oui",1,IF('Données brutes'!AB57="Non",0,0))</f>
        <v>1</v>
      </c>
      <c r="M65" s="5">
        <f>IF('Données brutes'!AC57="Oui",1,IF('Données brutes'!AC57="Non",0,0))</f>
        <v>1</v>
      </c>
      <c r="O65" s="5">
        <f>IF('Données brutes'!AE57="Oui",1,IF('Données brutes'!AE57="Non",0,0))</f>
        <v>1</v>
      </c>
      <c r="Q65" s="5">
        <f>IF('Données brutes'!AG57="Oui",1,IF('Données brutes'!AG57="Non",0,0))</f>
        <v>1</v>
      </c>
      <c r="S65" s="9">
        <f t="shared" si="14"/>
        <v>10</v>
      </c>
      <c r="T65" s="14">
        <f t="shared" si="15"/>
        <v>-51</v>
      </c>
      <c r="U65" s="14">
        <f t="shared" si="16"/>
        <v>-51</v>
      </c>
      <c r="V65" s="9">
        <f t="shared" si="17"/>
        <v>-51</v>
      </c>
      <c r="W65" s="16">
        <f t="shared" si="18"/>
        <v>10</v>
      </c>
      <c r="AB65" s="9">
        <f t="shared" si="10"/>
        <v>0</v>
      </c>
      <c r="AC65" s="9">
        <f t="shared" si="11"/>
        <v>0</v>
      </c>
      <c r="AD65" s="5">
        <f t="shared" si="19"/>
        <v>11</v>
      </c>
      <c r="AE65" s="5">
        <f t="shared" si="12"/>
        <v>11</v>
      </c>
      <c r="AF65" s="11">
        <f t="shared" si="13"/>
        <v>10</v>
      </c>
    </row>
    <row r="66" spans="1:32" x14ac:dyDescent="0.2">
      <c r="A66" s="5" t="str">
        <f>'Données brutes'!B58</f>
        <v>Globule</v>
      </c>
      <c r="B66" s="5">
        <f>IF('Données brutes'!R58="Oui",2,IF('Données brutes'!R58="Non",0,0))</f>
        <v>2</v>
      </c>
      <c r="D66" s="5">
        <f>IF('Données brutes'!T58="Oui",2,IF('Données brutes'!T58="Non",0,0))</f>
        <v>2</v>
      </c>
      <c r="F66" s="5">
        <f>IF('Données brutes'!V58="Oui",1,IF('Données brutes'!V58="Non",0,0))</f>
        <v>1</v>
      </c>
      <c r="H66" s="5">
        <f>IF('Données brutes'!X58="Oui",1,IF('Données brutes'!X58="Non",0,IF('Données brutes'!X58="NA","NA",0)))</f>
        <v>1</v>
      </c>
      <c r="J66" s="5">
        <f>IF('Données brutes'!Z58="Oui",1,IF('Données brutes'!Z58="Non",0,IF('Données brutes'!Z58="NA","NA",0)))</f>
        <v>1</v>
      </c>
      <c r="L66" s="5">
        <f>IF('Données brutes'!AB58="Oui",1,IF('Données brutes'!AB58="Non",0,0))</f>
        <v>1</v>
      </c>
      <c r="M66" s="5">
        <f>IF('Données brutes'!AC58="Oui",1,IF('Données brutes'!AC58="Non",0,0))</f>
        <v>1</v>
      </c>
      <c r="O66" s="5">
        <f>IF('Données brutes'!AE58="Oui",1,IF('Données brutes'!AE58="Non",0,0))</f>
        <v>0</v>
      </c>
      <c r="Q66" s="5">
        <f>IF('Données brutes'!AG58="Oui",1,IF('Données brutes'!AG58="Non",0,0))</f>
        <v>1</v>
      </c>
      <c r="S66" s="9">
        <f t="shared" si="14"/>
        <v>9</v>
      </c>
      <c r="T66" s="14">
        <f t="shared" si="15"/>
        <v>-51</v>
      </c>
      <c r="U66" s="14">
        <f t="shared" si="16"/>
        <v>-51</v>
      </c>
      <c r="V66" s="9">
        <f t="shared" si="17"/>
        <v>-51</v>
      </c>
      <c r="W66" s="16">
        <f t="shared" si="18"/>
        <v>9</v>
      </c>
      <c r="AB66" s="9">
        <f t="shared" si="10"/>
        <v>0</v>
      </c>
      <c r="AC66" s="9">
        <f t="shared" si="11"/>
        <v>0</v>
      </c>
      <c r="AD66" s="5">
        <f t="shared" si="19"/>
        <v>11</v>
      </c>
      <c r="AE66" s="5">
        <f t="shared" si="12"/>
        <v>10</v>
      </c>
      <c r="AF66" s="11">
        <f t="shared" si="13"/>
        <v>9.0909090909090899</v>
      </c>
    </row>
    <row r="67" spans="1:32" x14ac:dyDescent="0.2">
      <c r="A67" s="5" t="str">
        <f>'Données brutes'!B59</f>
        <v>Glowbl</v>
      </c>
      <c r="B67" s="5">
        <f>IF('Données brutes'!R59="Oui",2,IF('Données brutes'!R59="Non",0,0))</f>
        <v>2</v>
      </c>
      <c r="D67" s="5">
        <f>IF('Données brutes'!T59="Oui",2,IF('Données brutes'!T59="Non",0,0))</f>
        <v>0</v>
      </c>
      <c r="F67" s="5">
        <f>IF('Données brutes'!V59="Oui",1,IF('Données brutes'!V59="Non",0,0))</f>
        <v>1</v>
      </c>
      <c r="H67" s="5">
        <f>IF('Données brutes'!X59="Oui",1,IF('Données brutes'!X59="Non",0,IF('Données brutes'!X59="NA","NA",0)))</f>
        <v>1</v>
      </c>
      <c r="J67" s="5">
        <f>IF('Données brutes'!Z59="Oui",1,IF('Données brutes'!Z59="Non",0,IF('Données brutes'!Z59="NA","NA",0)))</f>
        <v>1</v>
      </c>
      <c r="L67" s="5">
        <f>IF('Données brutes'!AB59="Oui",1,IF('Données brutes'!AB59="Non",0,0))</f>
        <v>0</v>
      </c>
      <c r="M67" s="5">
        <f>IF('Données brutes'!AC59="Oui",1,IF('Données brutes'!AC59="Non",0,0))</f>
        <v>0</v>
      </c>
      <c r="O67" s="5">
        <f>IF('Données brutes'!AE59="Oui",1,IF('Données brutes'!AE59="Non",0,0))</f>
        <v>0</v>
      </c>
      <c r="Q67" s="5">
        <f>IF('Données brutes'!AG59="Oui",1,IF('Données brutes'!AG59="Non",0,0))</f>
        <v>0</v>
      </c>
      <c r="S67" s="9">
        <f t="shared" si="14"/>
        <v>4</v>
      </c>
      <c r="T67" s="14">
        <f t="shared" si="15"/>
        <v>-51</v>
      </c>
      <c r="U67" s="14">
        <f t="shared" si="16"/>
        <v>-51</v>
      </c>
      <c r="V67" s="9">
        <f t="shared" si="17"/>
        <v>-51</v>
      </c>
      <c r="W67" s="16">
        <f t="shared" si="18"/>
        <v>4</v>
      </c>
      <c r="AB67" s="9">
        <f t="shared" si="10"/>
        <v>0</v>
      </c>
      <c r="AC67" s="9">
        <f t="shared" si="11"/>
        <v>0</v>
      </c>
      <c r="AD67" s="5">
        <f t="shared" si="19"/>
        <v>11</v>
      </c>
      <c r="AE67" s="5">
        <f t="shared" si="12"/>
        <v>5</v>
      </c>
      <c r="AF67" s="11">
        <f t="shared" si="13"/>
        <v>4.545454545454545</v>
      </c>
    </row>
    <row r="68" spans="1:32" x14ac:dyDescent="0.2">
      <c r="A68" s="5" t="str">
        <f>'Données brutes'!B60</f>
        <v>Gulliver telePharmacie.fr</v>
      </c>
      <c r="B68" s="5">
        <f>IF('Données brutes'!R60="Oui",2,IF('Données brutes'!R60="Non",0,0))</f>
        <v>2</v>
      </c>
      <c r="D68" s="5">
        <f>IF('Données brutes'!T60="Oui",2,IF('Données brutes'!T60="Non",0,0))</f>
        <v>2</v>
      </c>
      <c r="F68" s="5">
        <f>IF('Données brutes'!V60="Oui",1,IF('Données brutes'!V60="Non",0,0))</f>
        <v>1</v>
      </c>
      <c r="H68" s="5" t="str">
        <f>IF('Données brutes'!X60="Oui",1,IF('Données brutes'!X60="Non",0,IF('Données brutes'!X60="NA","NA",0)))</f>
        <v>NA</v>
      </c>
      <c r="J68" s="5">
        <f>IF('Données brutes'!Z60="Oui",1,IF('Données brutes'!Z60="Non",0,IF('Données brutes'!Z60="NA","NA",0)))</f>
        <v>1</v>
      </c>
      <c r="L68" s="5">
        <f>IF('Données brutes'!AB60="Oui",1,IF('Données brutes'!AB60="Non",0,0))</f>
        <v>1</v>
      </c>
      <c r="M68" s="5">
        <f>IF('Données brutes'!AC60="Oui",1,IF('Données brutes'!AC60="Non",0,0))</f>
        <v>1</v>
      </c>
      <c r="O68" s="5">
        <f>IF('Données brutes'!AE60="Oui",1,IF('Données brutes'!AE60="Non",0,0))</f>
        <v>0</v>
      </c>
      <c r="Q68" s="5">
        <f>IF('Données brutes'!AG60="Oui",1,IF('Données brutes'!AG60="Non",0,0))</f>
        <v>1</v>
      </c>
      <c r="S68" s="9">
        <f t="shared" si="14"/>
        <v>-51</v>
      </c>
      <c r="T68" s="14">
        <f t="shared" si="15"/>
        <v>9</v>
      </c>
      <c r="U68" s="14">
        <f t="shared" si="16"/>
        <v>-51</v>
      </c>
      <c r="V68" s="9">
        <f t="shared" si="17"/>
        <v>-51</v>
      </c>
      <c r="W68" s="16">
        <f t="shared" si="18"/>
        <v>9</v>
      </c>
      <c r="AB68" s="9">
        <f t="shared" si="10"/>
        <v>1</v>
      </c>
      <c r="AC68" s="9">
        <f t="shared" si="11"/>
        <v>0</v>
      </c>
      <c r="AD68" s="5">
        <f t="shared" si="19"/>
        <v>10</v>
      </c>
      <c r="AE68" s="5">
        <f t="shared" si="12"/>
        <v>9</v>
      </c>
      <c r="AF68" s="11">
        <f t="shared" si="13"/>
        <v>9</v>
      </c>
    </row>
    <row r="69" spans="1:32" x14ac:dyDescent="0.2">
      <c r="A69" s="5" t="str">
        <f>'Données brutes'!B61</f>
        <v xml:space="preserve">H4D Consult Station® </v>
      </c>
      <c r="B69" s="5">
        <f>IF('Données brutes'!R61="Oui",2,IF('Données brutes'!R61="Non",0,0))</f>
        <v>2</v>
      </c>
      <c r="D69" s="5">
        <f>IF('Données brutes'!T61="Oui",2,IF('Données brutes'!T61="Non",0,0))</f>
        <v>2</v>
      </c>
      <c r="F69" s="5">
        <f>IF('Données brutes'!V61="Oui",1,IF('Données brutes'!V61="Non",0,0))</f>
        <v>1</v>
      </c>
      <c r="H69" s="5">
        <f>IF('Données brutes'!X61="Oui",1,IF('Données brutes'!X61="Non",0,IF('Données brutes'!X61="NA","NA",0)))</f>
        <v>1</v>
      </c>
      <c r="J69" s="5">
        <f>IF('Données brutes'!Z61="Oui",1,IF('Données brutes'!Z61="Non",0,IF('Données brutes'!Z61="NA","NA",0)))</f>
        <v>1</v>
      </c>
      <c r="L69" s="5">
        <f>IF('Données brutes'!AB61="Oui",1,IF('Données brutes'!AB61="Non",0,0))</f>
        <v>1</v>
      </c>
      <c r="M69" s="5">
        <f>IF('Données brutes'!AC61="Oui",1,IF('Données brutes'!AC61="Non",0,0))</f>
        <v>1</v>
      </c>
      <c r="O69" s="5">
        <f>IF('Données brutes'!AE61="Oui",1,IF('Données brutes'!AE61="Non",0,0))</f>
        <v>1</v>
      </c>
      <c r="Q69" s="5">
        <f>IF('Données brutes'!AG61="Oui",1,IF('Données brutes'!AG61="Non",0,0))</f>
        <v>1</v>
      </c>
      <c r="S69" s="9">
        <f t="shared" si="14"/>
        <v>10</v>
      </c>
      <c r="T69" s="14">
        <f t="shared" si="15"/>
        <v>-51</v>
      </c>
      <c r="U69" s="14">
        <f t="shared" si="16"/>
        <v>-51</v>
      </c>
      <c r="V69" s="9">
        <f t="shared" si="17"/>
        <v>-51</v>
      </c>
      <c r="W69" s="16">
        <f t="shared" si="18"/>
        <v>10</v>
      </c>
      <c r="AB69" s="9">
        <f t="shared" si="10"/>
        <v>0</v>
      </c>
      <c r="AC69" s="9">
        <f t="shared" si="11"/>
        <v>0</v>
      </c>
      <c r="AD69" s="5">
        <f t="shared" si="19"/>
        <v>11</v>
      </c>
      <c r="AE69" s="5">
        <f t="shared" si="12"/>
        <v>11</v>
      </c>
      <c r="AF69" s="11">
        <f t="shared" si="13"/>
        <v>10</v>
      </c>
    </row>
    <row r="70" spans="1:32" x14ac:dyDescent="0.2">
      <c r="A70" s="5" t="str">
        <f>'Données brutes'!B62</f>
        <v>HEALPHI</v>
      </c>
      <c r="B70" s="5">
        <f>IF('Données brutes'!R62="Oui",2,IF('Données brutes'!R62="Non",0,0))</f>
        <v>2</v>
      </c>
      <c r="D70" s="5">
        <f>IF('Données brutes'!T62="Oui",2,IF('Données brutes'!T62="Non",0,0))</f>
        <v>2</v>
      </c>
      <c r="F70" s="5">
        <f>IF('Données brutes'!V62="Oui",1,IF('Données brutes'!V62="Non",0,0))</f>
        <v>1</v>
      </c>
      <c r="H70" s="5">
        <f>IF('Données brutes'!X62="Oui",1,IF('Données brutes'!X62="Non",0,IF('Données brutes'!X62="NA","NA",0)))</f>
        <v>1</v>
      </c>
      <c r="J70" s="5">
        <f>IF('Données brutes'!Z62="Oui",1,IF('Données brutes'!Z62="Non",0,IF('Données brutes'!Z62="NA","NA",0)))</f>
        <v>1</v>
      </c>
      <c r="L70" s="5">
        <f>IF('Données brutes'!AB62="Oui",1,IF('Données brutes'!AB62="Non",0,0))</f>
        <v>1</v>
      </c>
      <c r="M70" s="5">
        <f>IF('Données brutes'!AC62="Oui",1,IF('Données brutes'!AC62="Non",0,0))</f>
        <v>1</v>
      </c>
      <c r="O70" s="5">
        <f>IF('Données brutes'!AE62="Oui",1,IF('Données brutes'!AE62="Non",0,0))</f>
        <v>1</v>
      </c>
      <c r="Q70" s="5">
        <f>IF('Données brutes'!AG62="Oui",1,IF('Données brutes'!AG62="Non",0,0))</f>
        <v>1</v>
      </c>
      <c r="S70" s="9">
        <f t="shared" si="14"/>
        <v>10</v>
      </c>
      <c r="T70" s="14">
        <f t="shared" si="15"/>
        <v>-51</v>
      </c>
      <c r="U70" s="14">
        <f t="shared" si="16"/>
        <v>-51</v>
      </c>
      <c r="V70" s="9">
        <f t="shared" si="17"/>
        <v>-51</v>
      </c>
      <c r="W70" s="16">
        <f t="shared" si="18"/>
        <v>10</v>
      </c>
      <c r="AB70" s="9">
        <f t="shared" si="10"/>
        <v>0</v>
      </c>
      <c r="AC70" s="9">
        <f t="shared" si="11"/>
        <v>0</v>
      </c>
      <c r="AD70" s="5">
        <f t="shared" si="19"/>
        <v>11</v>
      </c>
      <c r="AE70" s="5">
        <f t="shared" si="12"/>
        <v>11</v>
      </c>
      <c r="AF70" s="11">
        <f t="shared" si="13"/>
        <v>10</v>
      </c>
    </row>
    <row r="71" spans="1:32" x14ac:dyDescent="0.2">
      <c r="A71" s="5" t="str">
        <f>'Données brutes'!B63</f>
        <v>Hellocare</v>
      </c>
      <c r="B71" s="5">
        <f>IF('Données brutes'!R63="Oui",2,IF('Données brutes'!R63="Non",0,0))</f>
        <v>2</v>
      </c>
      <c r="D71" s="5">
        <f>IF('Données brutes'!T63="Oui",2,IF('Données brutes'!T63="Non",0,0))</f>
        <v>2</v>
      </c>
      <c r="F71" s="5">
        <f>IF('Données brutes'!V63="Oui",1,IF('Données brutes'!V63="Non",0,0))</f>
        <v>1</v>
      </c>
      <c r="H71" s="5">
        <f>IF('Données brutes'!X63="Oui",1,IF('Données brutes'!X63="Non",0,IF('Données brutes'!X63="NA","NA",0)))</f>
        <v>1</v>
      </c>
      <c r="J71" s="5">
        <f>IF('Données brutes'!Z63="Oui",1,IF('Données brutes'!Z63="Non",0,IF('Données brutes'!Z63="NA","NA",0)))</f>
        <v>0</v>
      </c>
      <c r="L71" s="5">
        <f>IF('Données brutes'!AB63="Oui",1,IF('Données brutes'!AB63="Non",0,0))</f>
        <v>1</v>
      </c>
      <c r="M71" s="5">
        <f>IF('Données brutes'!AC63="Oui",1,IF('Données brutes'!AC63="Non",0,0))</f>
        <v>1</v>
      </c>
      <c r="O71" s="5">
        <f>IF('Données brutes'!AE63="Oui",1,IF('Données brutes'!AE63="Non",0,0))</f>
        <v>1</v>
      </c>
      <c r="Q71" s="5">
        <f>IF('Données brutes'!AG63="Oui",1,IF('Données brutes'!AG63="Non",0,0))</f>
        <v>1</v>
      </c>
      <c r="S71" s="9">
        <f t="shared" si="14"/>
        <v>9.5</v>
      </c>
      <c r="T71" s="14">
        <f t="shared" si="15"/>
        <v>-51</v>
      </c>
      <c r="U71" s="14">
        <f t="shared" si="16"/>
        <v>-51</v>
      </c>
      <c r="V71" s="9">
        <f t="shared" si="17"/>
        <v>-51</v>
      </c>
      <c r="W71" s="16">
        <f t="shared" si="18"/>
        <v>9.5</v>
      </c>
      <c r="AB71" s="9">
        <f t="shared" si="10"/>
        <v>0</v>
      </c>
      <c r="AC71" s="9">
        <f t="shared" si="11"/>
        <v>0</v>
      </c>
      <c r="AD71" s="5">
        <f t="shared" si="19"/>
        <v>11</v>
      </c>
      <c r="AE71" s="5">
        <f t="shared" si="12"/>
        <v>10</v>
      </c>
      <c r="AF71" s="11">
        <f t="shared" si="13"/>
        <v>9.0909090909090899</v>
      </c>
    </row>
    <row r="72" spans="1:32" x14ac:dyDescent="0.2">
      <c r="A72" s="5" t="str">
        <f>'Données brutes'!B64</f>
        <v>HELLOCONSULT</v>
      </c>
      <c r="B72" s="5">
        <f>IF('Données brutes'!R64="Oui",2,IF('Données brutes'!R64="Non",0,0))</f>
        <v>2</v>
      </c>
      <c r="D72" s="5">
        <f>IF('Données brutes'!T64="Oui",2,IF('Données brutes'!T64="Non",0,0))</f>
        <v>2</v>
      </c>
      <c r="F72" s="5">
        <f>IF('Données brutes'!V64="Oui",1,IF('Données brutes'!V64="Non",0,0))</f>
        <v>1</v>
      </c>
      <c r="H72" s="5">
        <f>IF('Données brutes'!X64="Oui",1,IF('Données brutes'!X64="Non",0,IF('Données brutes'!X64="NA","NA",0)))</f>
        <v>1</v>
      </c>
      <c r="J72" s="5">
        <f>IF('Données brutes'!Z64="Oui",1,IF('Données brutes'!Z64="Non",0,IF('Données brutes'!Z64="NA","NA",0)))</f>
        <v>1</v>
      </c>
      <c r="L72" s="5">
        <f>IF('Données brutes'!AB64="Oui",1,IF('Données brutes'!AB64="Non",0,0))</f>
        <v>1</v>
      </c>
      <c r="M72" s="5">
        <f>IF('Données brutes'!AC64="Oui",1,IF('Données brutes'!AC64="Non",0,0))</f>
        <v>1</v>
      </c>
      <c r="O72" s="5">
        <f>IF('Données brutes'!AE64="Oui",1,IF('Données brutes'!AE64="Non",0,0))</f>
        <v>0</v>
      </c>
      <c r="Q72" s="5">
        <f>IF('Données brutes'!AG64="Oui",1,IF('Données brutes'!AG64="Non",0,0))</f>
        <v>1</v>
      </c>
      <c r="S72" s="9">
        <f t="shared" si="14"/>
        <v>9</v>
      </c>
      <c r="T72" s="14">
        <f t="shared" si="15"/>
        <v>-51</v>
      </c>
      <c r="U72" s="14">
        <f t="shared" si="16"/>
        <v>-51</v>
      </c>
      <c r="V72" s="9">
        <f t="shared" si="17"/>
        <v>-51</v>
      </c>
      <c r="W72" s="16">
        <f t="shared" si="18"/>
        <v>9</v>
      </c>
      <c r="AB72" s="9">
        <f t="shared" si="10"/>
        <v>0</v>
      </c>
      <c r="AC72" s="9">
        <f t="shared" si="11"/>
        <v>0</v>
      </c>
      <c r="AD72" s="5">
        <f t="shared" si="19"/>
        <v>11</v>
      </c>
      <c r="AE72" s="5">
        <f t="shared" si="12"/>
        <v>10</v>
      </c>
      <c r="AF72" s="11">
        <f t="shared" si="13"/>
        <v>9.0909090909090899</v>
      </c>
    </row>
    <row r="73" spans="1:32" x14ac:dyDescent="0.2">
      <c r="A73" s="5" t="e">
        <f>'Données brutes'!#REF!</f>
        <v>#REF!</v>
      </c>
      <c r="B73" s="5" t="e">
        <f>IF('Données brutes'!#REF!="Oui",2,IF('Données brutes'!#REF!="Non",0,0))</f>
        <v>#REF!</v>
      </c>
      <c r="D73" s="5" t="e">
        <f>IF('Données brutes'!#REF!="Oui",2,IF('Données brutes'!#REF!="Non",0,0))</f>
        <v>#REF!</v>
      </c>
      <c r="F73" s="5" t="e">
        <f>IF('Données brutes'!#REF!="Oui",1,IF('Données brutes'!#REF!="Non",0,0))</f>
        <v>#REF!</v>
      </c>
      <c r="H73" s="5" t="e">
        <f>IF('Données brutes'!#REF!="Oui",1,IF('Données brutes'!#REF!="Non",0,IF('Données brutes'!#REF!="NA","NA",0)))</f>
        <v>#REF!</v>
      </c>
      <c r="J73" s="5" t="e">
        <f>IF('Données brutes'!#REF!="Oui",1,IF('Données brutes'!#REF!="Non",0,IF('Données brutes'!#REF!="NA","NA",0)))</f>
        <v>#REF!</v>
      </c>
      <c r="L73" s="5" t="e">
        <f>IF('Données brutes'!#REF!="Oui",1,IF('Données brutes'!#REF!="Non",0,0))</f>
        <v>#REF!</v>
      </c>
      <c r="M73" s="5" t="e">
        <f>IF('Données brutes'!#REF!="Oui",1,IF('Données brutes'!#REF!="Non",0,0))</f>
        <v>#REF!</v>
      </c>
      <c r="O73" s="5" t="e">
        <f>IF('Données brutes'!#REF!="Oui",1,IF('Données brutes'!#REF!="Non",0,0))</f>
        <v>#REF!</v>
      </c>
      <c r="Q73" s="5" t="e">
        <f>IF('Données brutes'!#REF!="Oui",1,IF('Données brutes'!#REF!="Non",0,0))</f>
        <v>#REF!</v>
      </c>
      <c r="S73" s="9" t="e">
        <f t="shared" si="14"/>
        <v>#REF!</v>
      </c>
      <c r="T73" s="14" t="e">
        <f t="shared" si="15"/>
        <v>#REF!</v>
      </c>
      <c r="U73" s="14" t="e">
        <f t="shared" si="16"/>
        <v>#REF!</v>
      </c>
      <c r="V73" s="9" t="e">
        <f t="shared" si="17"/>
        <v>#REF!</v>
      </c>
      <c r="W73" s="16" t="e">
        <f t="shared" si="18"/>
        <v>#REF!</v>
      </c>
      <c r="AB73" s="9" t="e">
        <f t="shared" si="10"/>
        <v>#REF!</v>
      </c>
      <c r="AC73" s="9" t="e">
        <f t="shared" si="11"/>
        <v>#REF!</v>
      </c>
      <c r="AD73" s="5" t="e">
        <f t="shared" si="19"/>
        <v>#REF!</v>
      </c>
      <c r="AE73" s="5" t="e">
        <f t="shared" si="12"/>
        <v>#REF!</v>
      </c>
      <c r="AF73" s="11" t="e">
        <f t="shared" si="13"/>
        <v>#REF!</v>
      </c>
    </row>
    <row r="74" spans="1:32" x14ac:dyDescent="0.2">
      <c r="A74" s="5" t="str">
        <f>'Données brutes'!B65</f>
        <v>IcareDenty, Denty</v>
      </c>
      <c r="B74" s="5">
        <f>IF('Données brutes'!R65="Oui",2,IF('Données brutes'!R65="Non",0,0))</f>
        <v>2</v>
      </c>
      <c r="D74" s="5">
        <f>IF('Données brutes'!T65="Oui",2,IF('Données brutes'!T65="Non",0,0))</f>
        <v>2</v>
      </c>
      <c r="F74" s="5">
        <f>IF('Données brutes'!V65="Oui",1,IF('Données brutes'!V65="Non",0,0))</f>
        <v>1</v>
      </c>
      <c r="H74" s="5">
        <f>IF('Données brutes'!X65="Oui",1,IF('Données brutes'!X65="Non",0,IF('Données brutes'!X65="NA","NA",0)))</f>
        <v>1</v>
      </c>
      <c r="J74" s="5">
        <f>IF('Données brutes'!Z65="Oui",1,IF('Données brutes'!Z65="Non",0,IF('Données brutes'!Z65="NA","NA",0)))</f>
        <v>1</v>
      </c>
      <c r="L74" s="5">
        <f>IF('Données brutes'!AB65="Oui",1,IF('Données brutes'!AB65="Non",0,0))</f>
        <v>1</v>
      </c>
      <c r="M74" s="5">
        <f>IF('Données brutes'!AC65="Oui",1,IF('Données brutes'!AC65="Non",0,0))</f>
        <v>1</v>
      </c>
      <c r="O74" s="5">
        <f>IF('Données brutes'!AE65="Oui",1,IF('Données brutes'!AE65="Non",0,0))</f>
        <v>1</v>
      </c>
      <c r="Q74" s="5">
        <f>IF('Données brutes'!AG65="Oui",1,IF('Données brutes'!AG65="Non",0,0))</f>
        <v>1</v>
      </c>
      <c r="S74" s="9">
        <f t="shared" si="14"/>
        <v>10</v>
      </c>
      <c r="T74" s="14">
        <f t="shared" si="15"/>
        <v>-51</v>
      </c>
      <c r="U74" s="14">
        <f t="shared" si="16"/>
        <v>-51</v>
      </c>
      <c r="V74" s="9">
        <f>IF(J74="NA",IF(H74="NA","ERREUR"),-51)</f>
        <v>-51</v>
      </c>
      <c r="W74" s="16">
        <f t="shared" si="18"/>
        <v>10</v>
      </c>
      <c r="AB74" s="9">
        <f t="shared" si="10"/>
        <v>0</v>
      </c>
      <c r="AC74" s="9">
        <f t="shared" si="11"/>
        <v>0</v>
      </c>
      <c r="AD74" s="5">
        <f t="shared" si="19"/>
        <v>11</v>
      </c>
      <c r="AE74" s="5">
        <f t="shared" si="12"/>
        <v>11</v>
      </c>
      <c r="AF74" s="11">
        <f t="shared" si="13"/>
        <v>10</v>
      </c>
    </row>
    <row r="75" spans="1:32" x14ac:dyDescent="0.2">
      <c r="A75" s="5" t="str">
        <f>'Données brutes'!B66</f>
        <v>idomed</v>
      </c>
      <c r="B75" s="5">
        <f>IF('Données brutes'!R66="Oui",2,IF('Données brutes'!R66="Non",0,0))</f>
        <v>2</v>
      </c>
      <c r="D75" s="5">
        <f>IF('Données brutes'!T66="Oui",2,IF('Données brutes'!T66="Non",0,0))</f>
        <v>2</v>
      </c>
      <c r="F75" s="5">
        <f>IF('Données brutes'!V66="Oui",1,IF('Données brutes'!V66="Non",0,0))</f>
        <v>1</v>
      </c>
      <c r="H75" s="5">
        <f>IF('Données brutes'!X66="Oui",1,IF('Données brutes'!X66="Non",0,IF('Données brutes'!X66="NA","NA",0)))</f>
        <v>1</v>
      </c>
      <c r="J75" s="5">
        <f>IF('Données brutes'!Z66="Oui",1,IF('Données brutes'!Z66="Non",0,IF('Données brutes'!Z66="NA","NA",0)))</f>
        <v>1</v>
      </c>
      <c r="L75" s="5">
        <f>IF('Données brutes'!AB66="Oui",1,IF('Données brutes'!AB66="Non",0,0))</f>
        <v>1</v>
      </c>
      <c r="M75" s="5">
        <f>IF('Données brutes'!AC66="Oui",1,IF('Données brutes'!AC66="Non",0,0))</f>
        <v>1</v>
      </c>
      <c r="O75" s="5">
        <f>IF('Données brutes'!AE66="Oui",1,IF('Données brutes'!AE66="Non",0,0))</f>
        <v>1</v>
      </c>
      <c r="Q75" s="5">
        <f>IF('Données brutes'!AG66="Oui",1,IF('Données brutes'!AG66="Non",0,0))</f>
        <v>1</v>
      </c>
      <c r="S75" s="9">
        <f t="shared" si="14"/>
        <v>10</v>
      </c>
      <c r="T75" s="14">
        <f t="shared" si="15"/>
        <v>-51</v>
      </c>
      <c r="U75" s="14">
        <f t="shared" si="16"/>
        <v>-51</v>
      </c>
      <c r="V75" s="9">
        <f t="shared" si="17"/>
        <v>-51</v>
      </c>
      <c r="W75" s="16">
        <f t="shared" si="18"/>
        <v>10</v>
      </c>
      <c r="AB75" s="9">
        <f t="shared" si="10"/>
        <v>0</v>
      </c>
      <c r="AC75" s="9">
        <f t="shared" si="11"/>
        <v>0</v>
      </c>
      <c r="AD75" s="5">
        <f t="shared" si="19"/>
        <v>11</v>
      </c>
      <c r="AE75" s="5">
        <f t="shared" si="12"/>
        <v>11</v>
      </c>
      <c r="AF75" s="11">
        <f t="shared" si="13"/>
        <v>10</v>
      </c>
    </row>
    <row r="76" spans="1:32" x14ac:dyDescent="0.2">
      <c r="A76" s="5" t="str">
        <f>'Données brutes'!B67</f>
        <v>ieSSTelemed</v>
      </c>
      <c r="B76" s="5">
        <f>IF('Données brutes'!R67="Oui",2,IF('Données brutes'!R67="Non",0,0))</f>
        <v>2</v>
      </c>
      <c r="D76" s="5">
        <f>IF('Données brutes'!T67="Oui",2,IF('Données brutes'!T67="Non",0,0))</f>
        <v>2</v>
      </c>
      <c r="F76" s="5">
        <f>IF('Données brutes'!V67="Oui",1,IF('Données brutes'!V67="Non",0,0))</f>
        <v>1</v>
      </c>
      <c r="H76" s="5">
        <f>IF('Données brutes'!X67="Oui",1,IF('Données brutes'!X67="Non",0,IF('Données brutes'!X67="NA","NA",0)))</f>
        <v>1</v>
      </c>
      <c r="J76" s="5">
        <f>IF('Données brutes'!Z67="Oui",1,IF('Données brutes'!Z67="Non",0,IF('Données brutes'!Z67="NA","NA",0)))</f>
        <v>1</v>
      </c>
      <c r="L76" s="5">
        <f>IF('Données brutes'!AB67="Oui",1,IF('Données brutes'!AB67="Non",0,0))</f>
        <v>1</v>
      </c>
      <c r="M76" s="5">
        <f>IF('Données brutes'!AC67="Oui",1,IF('Données brutes'!AC67="Non",0,0))</f>
        <v>0</v>
      </c>
      <c r="O76" s="5">
        <f>IF('Données brutes'!AE67="Oui",1,IF('Données brutes'!AE67="Non",0,0))</f>
        <v>1</v>
      </c>
      <c r="Q76" s="5">
        <f>IF('Données brutes'!AG67="Oui",1,IF('Données brutes'!AG67="Non",0,0))</f>
        <v>1</v>
      </c>
      <c r="S76" s="9">
        <f t="shared" si="14"/>
        <v>9</v>
      </c>
      <c r="T76" s="14">
        <f t="shared" si="15"/>
        <v>-51</v>
      </c>
      <c r="U76" s="14">
        <f t="shared" si="16"/>
        <v>-51</v>
      </c>
      <c r="V76" s="9">
        <f t="shared" si="17"/>
        <v>-51</v>
      </c>
      <c r="W76" s="16">
        <f t="shared" si="18"/>
        <v>9</v>
      </c>
      <c r="AB76" s="9">
        <f t="shared" si="10"/>
        <v>0</v>
      </c>
      <c r="AC76" s="9">
        <f t="shared" si="11"/>
        <v>0</v>
      </c>
      <c r="AD76" s="5">
        <f t="shared" si="19"/>
        <v>11</v>
      </c>
      <c r="AE76" s="5">
        <f t="shared" si="12"/>
        <v>10</v>
      </c>
      <c r="AF76" s="11">
        <f t="shared" si="13"/>
        <v>9.0909090909090899</v>
      </c>
    </row>
    <row r="77" spans="1:32" x14ac:dyDescent="0.2">
      <c r="A77" s="5" t="str">
        <f>'Données brutes'!B68</f>
        <v>Instamed</v>
      </c>
      <c r="B77" s="5">
        <f>IF('Données brutes'!R68="Oui",2,IF('Données brutes'!R68="Non",0,0))</f>
        <v>2</v>
      </c>
      <c r="D77" s="5">
        <f>IF('Données brutes'!T68="Oui",2,IF('Données brutes'!T68="Non",0,0))</f>
        <v>2</v>
      </c>
      <c r="F77" s="5">
        <f>IF('Données brutes'!V68="Oui",1,IF('Données brutes'!V68="Non",0,0))</f>
        <v>1</v>
      </c>
      <c r="H77" s="5">
        <f>IF('Données brutes'!X68="Oui",1,IF('Données brutes'!X68="Non",0,IF('Données brutes'!X68="NA","NA",0)))</f>
        <v>1</v>
      </c>
      <c r="J77" s="5">
        <f>IF('Données brutes'!Z68="Oui",1,IF('Données brutes'!Z68="Non",0,IF('Données brutes'!Z68="NA","NA",0)))</f>
        <v>1</v>
      </c>
      <c r="L77" s="5">
        <f>IF('Données brutes'!AB68="Oui",1,IF('Données brutes'!AB68="Non",0,0))</f>
        <v>1</v>
      </c>
      <c r="M77" s="5">
        <f>IF('Données brutes'!AC68="Oui",1,IF('Données brutes'!AC68="Non",0,0))</f>
        <v>1</v>
      </c>
      <c r="O77" s="5">
        <f>IF('Données brutes'!AE68="Oui",1,IF('Données brutes'!AE68="Non",0,0))</f>
        <v>1</v>
      </c>
      <c r="Q77" s="5">
        <f>IF('Données brutes'!AG68="Oui",1,IF('Données brutes'!AG68="Non",0,0))</f>
        <v>1</v>
      </c>
      <c r="S77" s="9">
        <f t="shared" si="14"/>
        <v>10</v>
      </c>
      <c r="T77" s="14">
        <f t="shared" si="15"/>
        <v>-51</v>
      </c>
      <c r="U77" s="14">
        <f t="shared" si="16"/>
        <v>-51</v>
      </c>
      <c r="V77" s="9">
        <f t="shared" si="17"/>
        <v>-51</v>
      </c>
      <c r="W77" s="16">
        <f t="shared" si="18"/>
        <v>10</v>
      </c>
      <c r="AB77" s="9">
        <f t="shared" si="10"/>
        <v>0</v>
      </c>
      <c r="AC77" s="9">
        <f t="shared" si="11"/>
        <v>0</v>
      </c>
      <c r="AD77" s="5">
        <f t="shared" si="19"/>
        <v>11</v>
      </c>
      <c r="AE77" s="5">
        <f t="shared" si="12"/>
        <v>11</v>
      </c>
      <c r="AF77" s="11">
        <f t="shared" si="13"/>
        <v>10</v>
      </c>
    </row>
    <row r="78" spans="1:32" x14ac:dyDescent="0.2">
      <c r="A78" s="5" t="str">
        <f>'Données brutes'!B69</f>
        <v xml:space="preserve">INU </v>
      </c>
      <c r="B78" s="5">
        <f>IF('Données brutes'!R69="Oui",2,IF('Données brutes'!R69="Non",0,0))</f>
        <v>2</v>
      </c>
      <c r="D78" s="5">
        <f>IF('Données brutes'!T69="Oui",2,IF('Données brutes'!T69="Non",0,0))</f>
        <v>2</v>
      </c>
      <c r="F78" s="5">
        <f>IF('Données brutes'!V69="Oui",1,IF('Données brutes'!V69="Non",0,0))</f>
        <v>0</v>
      </c>
      <c r="H78" s="5">
        <f>IF('Données brutes'!X69="Oui",1,IF('Données brutes'!X69="Non",0,IF('Données brutes'!X69="NA","NA",0)))</f>
        <v>0</v>
      </c>
      <c r="J78" s="5">
        <f>IF('Données brutes'!Z69="Oui",1,IF('Données brutes'!Z69="Non",0,IF('Données brutes'!Z69="NA","NA",0)))</f>
        <v>1</v>
      </c>
      <c r="L78" s="5">
        <f>IF('Données brutes'!AB69="Oui",1,IF('Données brutes'!AB69="Non",0,0))</f>
        <v>1</v>
      </c>
      <c r="M78" s="5">
        <f>IF('Données brutes'!AC69="Oui",1,IF('Données brutes'!AC69="Non",0,0))</f>
        <v>1</v>
      </c>
      <c r="O78" s="5">
        <f>IF('Données brutes'!AE69="Oui",1,IF('Données brutes'!AE69="Non",0,0))</f>
        <v>1</v>
      </c>
      <c r="Q78" s="5">
        <f>IF('Données brutes'!AG69="Oui",1,IF('Données brutes'!AG69="Non",0,0))</f>
        <v>1</v>
      </c>
      <c r="S78" s="9">
        <f t="shared" si="14"/>
        <v>8.5</v>
      </c>
      <c r="T78" s="14">
        <f t="shared" si="15"/>
        <v>-51</v>
      </c>
      <c r="U78" s="14">
        <f t="shared" si="16"/>
        <v>-51</v>
      </c>
      <c r="V78" s="9">
        <f t="shared" si="17"/>
        <v>-51</v>
      </c>
      <c r="W78" s="16">
        <f t="shared" si="18"/>
        <v>8.5</v>
      </c>
      <c r="AB78" s="9">
        <f t="shared" si="10"/>
        <v>0</v>
      </c>
      <c r="AC78" s="9">
        <f t="shared" si="11"/>
        <v>0</v>
      </c>
      <c r="AD78" s="5">
        <f t="shared" si="19"/>
        <v>11</v>
      </c>
      <c r="AE78" s="5">
        <f t="shared" si="12"/>
        <v>9</v>
      </c>
      <c r="AF78" s="11">
        <f t="shared" si="13"/>
        <v>8.1818181818181817</v>
      </c>
    </row>
    <row r="79" spans="1:32" x14ac:dyDescent="0.2">
      <c r="A79" s="5" t="str">
        <f>'Données brutes'!B70</f>
        <v>inzee.care</v>
      </c>
      <c r="B79" s="5">
        <f>IF('Données brutes'!R70="Oui",2,IF('Données brutes'!R70="Non",0,0))</f>
        <v>2</v>
      </c>
      <c r="D79" s="5">
        <f>IF('Données brutes'!T70="Oui",2,IF('Données brutes'!T70="Non",0,0))</f>
        <v>2</v>
      </c>
      <c r="F79" s="5">
        <f>IF('Données brutes'!V70="Oui",1,IF('Données brutes'!V70="Non",0,0))</f>
        <v>1</v>
      </c>
      <c r="H79" s="5">
        <f>IF('Données brutes'!X70="Oui",1,IF('Données brutes'!X70="Non",0,IF('Données brutes'!X70="NA","NA",0)))</f>
        <v>1</v>
      </c>
      <c r="J79" s="5">
        <f>IF('Données brutes'!Z70="Oui",1,IF('Données brutes'!Z70="Non",0,IF('Données brutes'!Z70="NA","NA",0)))</f>
        <v>1</v>
      </c>
      <c r="L79" s="5">
        <f>IF('Données brutes'!AB70="Oui",1,IF('Données brutes'!AB70="Non",0,0))</f>
        <v>1</v>
      </c>
      <c r="M79" s="5">
        <f>IF('Données brutes'!AC70="Oui",1,IF('Données brutes'!AC70="Non",0,0))</f>
        <v>1</v>
      </c>
      <c r="O79" s="5">
        <f>IF('Données brutes'!AE70="Oui",1,IF('Données brutes'!AE70="Non",0,0))</f>
        <v>1</v>
      </c>
      <c r="Q79" s="5">
        <f>IF('Données brutes'!AG70="Oui",1,IF('Données brutes'!AG70="Non",0,0))</f>
        <v>1</v>
      </c>
      <c r="S79" s="9">
        <f t="shared" si="14"/>
        <v>10</v>
      </c>
      <c r="T79" s="14">
        <f t="shared" si="15"/>
        <v>-51</v>
      </c>
      <c r="U79" s="14">
        <f t="shared" si="16"/>
        <v>-51</v>
      </c>
      <c r="V79" s="9">
        <f t="shared" si="17"/>
        <v>-51</v>
      </c>
      <c r="W79" s="16">
        <f t="shared" si="18"/>
        <v>10</v>
      </c>
      <c r="AB79" s="9">
        <f t="shared" si="10"/>
        <v>0</v>
      </c>
      <c r="AC79" s="9">
        <f t="shared" si="11"/>
        <v>0</v>
      </c>
      <c r="AD79" s="5">
        <f t="shared" si="19"/>
        <v>11</v>
      </c>
      <c r="AE79" s="5">
        <f t="shared" si="12"/>
        <v>11</v>
      </c>
      <c r="AF79" s="11">
        <f t="shared" si="13"/>
        <v>10</v>
      </c>
    </row>
    <row r="80" spans="1:32" x14ac:dyDescent="0.2">
      <c r="A80" s="5" t="str">
        <f>'Données brutes'!B71</f>
        <v>IPContact.com</v>
      </c>
      <c r="B80" s="5">
        <f>IF('Données brutes'!R71="Oui",2,IF('Données brutes'!R71="Non",0,0))</f>
        <v>2</v>
      </c>
      <c r="D80" s="5">
        <f>IF('Données brutes'!T71="Oui",2,IF('Données brutes'!T71="Non",0,0))</f>
        <v>2</v>
      </c>
      <c r="F80" s="5">
        <f>IF('Données brutes'!V71="Oui",1,IF('Données brutes'!V71="Non",0,0))</f>
        <v>1</v>
      </c>
      <c r="H80" s="5">
        <f>IF('Données brutes'!X71="Oui",1,IF('Données brutes'!X71="Non",0,IF('Données brutes'!X71="NA","NA",0)))</f>
        <v>1</v>
      </c>
      <c r="J80" s="5">
        <f>IF('Données brutes'!Z71="Oui",1,IF('Données brutes'!Z71="Non",0,IF('Données brutes'!Z71="NA","NA",0)))</f>
        <v>1</v>
      </c>
      <c r="L80" s="5">
        <f>IF('Données brutes'!AB71="Oui",1,IF('Données brutes'!AB71="Non",0,0))</f>
        <v>1</v>
      </c>
      <c r="M80" s="5">
        <f>IF('Données brutes'!AC71="Oui",1,IF('Données brutes'!AC71="Non",0,0))</f>
        <v>1</v>
      </c>
      <c r="O80" s="5">
        <f>IF('Données brutes'!AE71="Oui",1,IF('Données brutes'!AE71="Non",0,0))</f>
        <v>1</v>
      </c>
      <c r="Q80" s="5">
        <f>IF('Données brutes'!AG71="Oui",1,IF('Données brutes'!AG71="Non",0,0))</f>
        <v>1</v>
      </c>
      <c r="S80" s="9">
        <f t="shared" si="14"/>
        <v>10</v>
      </c>
      <c r="T80" s="14">
        <f t="shared" si="15"/>
        <v>-51</v>
      </c>
      <c r="U80" s="14">
        <f t="shared" si="16"/>
        <v>-51</v>
      </c>
      <c r="V80" s="9">
        <f t="shared" si="17"/>
        <v>-51</v>
      </c>
      <c r="W80" s="16">
        <f t="shared" si="18"/>
        <v>10</v>
      </c>
      <c r="AB80" s="9">
        <f t="shared" si="10"/>
        <v>0</v>
      </c>
      <c r="AC80" s="9">
        <f t="shared" si="11"/>
        <v>0</v>
      </c>
      <c r="AD80" s="5">
        <f t="shared" si="19"/>
        <v>11</v>
      </c>
      <c r="AE80" s="5">
        <f t="shared" si="12"/>
        <v>11</v>
      </c>
      <c r="AF80" s="11">
        <f t="shared" si="13"/>
        <v>10</v>
      </c>
    </row>
    <row r="81" spans="1:32" x14ac:dyDescent="0.2">
      <c r="A81" s="5" t="str">
        <f>'Données brutes'!B72</f>
        <v>Izeeconf santé</v>
      </c>
      <c r="B81" s="5">
        <f>IF('Données brutes'!R72="Oui",2,IF('Données brutes'!R72="Non",0,0))</f>
        <v>2</v>
      </c>
      <c r="D81" s="5">
        <f>IF('Données brutes'!T72="Oui",2,IF('Données brutes'!T72="Non",0,0))</f>
        <v>2</v>
      </c>
      <c r="F81" s="5">
        <f>IF('Données brutes'!V72="Oui",1,IF('Données brutes'!V72="Non",0,0))</f>
        <v>1</v>
      </c>
      <c r="H81" s="5">
        <f>IF('Données brutes'!X72="Oui",1,IF('Données brutes'!X72="Non",0,IF('Données brutes'!X72="NA","NA",0)))</f>
        <v>1</v>
      </c>
      <c r="J81" s="5">
        <f>IF('Données brutes'!Z72="Oui",1,IF('Données brutes'!Z72="Non",0,IF('Données brutes'!Z72="NA","NA",0)))</f>
        <v>1</v>
      </c>
      <c r="L81" s="5">
        <f>IF('Données brutes'!AB72="Oui",1,IF('Données brutes'!AB72="Non",0,0))</f>
        <v>0</v>
      </c>
      <c r="M81" s="5">
        <f>IF('Données brutes'!AC72="Oui",1,IF('Données brutes'!AC72="Non",0,0))</f>
        <v>0</v>
      </c>
      <c r="O81" s="5">
        <f>IF('Données brutes'!AE72="Oui",1,IF('Données brutes'!AE72="Non",0,0))</f>
        <v>0</v>
      </c>
      <c r="Q81" s="5">
        <f>IF('Données brutes'!AG72="Oui",1,IF('Données brutes'!AG72="Non",0,0))</f>
        <v>0</v>
      </c>
      <c r="S81" s="9">
        <f t="shared" si="14"/>
        <v>6</v>
      </c>
      <c r="T81" s="14">
        <f t="shared" si="15"/>
        <v>-51</v>
      </c>
      <c r="U81" s="14">
        <f t="shared" si="16"/>
        <v>-51</v>
      </c>
      <c r="V81" s="9">
        <f t="shared" si="17"/>
        <v>-51</v>
      </c>
      <c r="W81" s="16">
        <f t="shared" si="18"/>
        <v>6</v>
      </c>
      <c r="AB81" s="9">
        <f t="shared" si="10"/>
        <v>0</v>
      </c>
      <c r="AC81" s="9">
        <f t="shared" si="11"/>
        <v>0</v>
      </c>
      <c r="AD81" s="5">
        <f t="shared" si="19"/>
        <v>11</v>
      </c>
      <c r="AE81" s="5">
        <f t="shared" si="12"/>
        <v>7</v>
      </c>
      <c r="AF81" s="11">
        <f t="shared" si="13"/>
        <v>6.3636363636363633</v>
      </c>
    </row>
    <row r="82" spans="1:32" x14ac:dyDescent="0.2">
      <c r="A82" s="5" t="str">
        <f>'Données brutes'!B73</f>
        <v>IZYCARDIO</v>
      </c>
      <c r="B82" s="5">
        <f>IF('Données brutes'!R73="Oui",2,IF('Données brutes'!R73="Non",0,0))</f>
        <v>2</v>
      </c>
      <c r="D82" s="5">
        <f>IF('Données brutes'!T73="Oui",2,IF('Données brutes'!T73="Non",0,0))</f>
        <v>2</v>
      </c>
      <c r="F82" s="5">
        <f>IF('Données brutes'!V73="Oui",1,IF('Données brutes'!V73="Non",0,0))</f>
        <v>1</v>
      </c>
      <c r="H82" s="5">
        <f>IF('Données brutes'!X73="Oui",1,IF('Données brutes'!X73="Non",0,IF('Données brutes'!X73="NA","NA",0)))</f>
        <v>1</v>
      </c>
      <c r="J82" s="5">
        <f>IF('Données brutes'!Z73="Oui",1,IF('Données brutes'!Z73="Non",0,IF('Données brutes'!Z73="NA","NA",0)))</f>
        <v>1</v>
      </c>
      <c r="L82" s="5">
        <f>IF('Données brutes'!AB73="Oui",1,IF('Données brutes'!AB73="Non",0,0))</f>
        <v>1</v>
      </c>
      <c r="M82" s="5">
        <f>IF('Données brutes'!AC73="Oui",1,IF('Données brutes'!AC73="Non",0,0))</f>
        <v>1</v>
      </c>
      <c r="O82" s="5">
        <f>IF('Données brutes'!AE73="Oui",1,IF('Données brutes'!AE73="Non",0,0))</f>
        <v>0</v>
      </c>
      <c r="Q82" s="5">
        <f>IF('Données brutes'!AG73="Oui",1,IF('Données brutes'!AG73="Non",0,0))</f>
        <v>1</v>
      </c>
      <c r="S82" s="9">
        <f t="shared" si="14"/>
        <v>9</v>
      </c>
      <c r="T82" s="14">
        <f t="shared" si="15"/>
        <v>-51</v>
      </c>
      <c r="U82" s="14">
        <f t="shared" si="16"/>
        <v>-51</v>
      </c>
      <c r="V82" s="9">
        <f t="shared" si="17"/>
        <v>-51</v>
      </c>
      <c r="W82" s="16">
        <f t="shared" si="18"/>
        <v>9</v>
      </c>
      <c r="AB82" s="9">
        <f t="shared" si="10"/>
        <v>0</v>
      </c>
      <c r="AC82" s="9">
        <f t="shared" si="11"/>
        <v>0</v>
      </c>
      <c r="AD82" s="5">
        <f t="shared" si="19"/>
        <v>11</v>
      </c>
      <c r="AE82" s="5">
        <f t="shared" si="12"/>
        <v>10</v>
      </c>
      <c r="AF82" s="11">
        <f t="shared" si="13"/>
        <v>9.0909090909090899</v>
      </c>
    </row>
    <row r="83" spans="1:32" x14ac:dyDescent="0.2">
      <c r="A83" s="5" t="str">
        <f>'Données brutes'!B74</f>
        <v>Kwalys</v>
      </c>
      <c r="B83" s="5">
        <f>IF('Données brutes'!R74="Oui",2,IF('Données brutes'!R74="Non",0,0))</f>
        <v>2</v>
      </c>
      <c r="D83" s="5">
        <f>IF('Données brutes'!T74="Oui",2,IF('Données brutes'!T74="Non",0,0))</f>
        <v>2</v>
      </c>
      <c r="F83" s="5">
        <f>IF('Données brutes'!V74="Oui",1,IF('Données brutes'!V74="Non",0,0))</f>
        <v>0</v>
      </c>
      <c r="H83" s="5" t="str">
        <f>IF('Données brutes'!X74="Oui",1,IF('Données brutes'!X74="Non",0,IF('Données brutes'!X74="NA","NA",0)))</f>
        <v>NA</v>
      </c>
      <c r="J83" s="5">
        <f>IF('Données brutes'!Z74="Oui",1,IF('Données brutes'!Z74="Non",0,IF('Données brutes'!Z74="NA","NA",0)))</f>
        <v>1</v>
      </c>
      <c r="L83" s="5">
        <f>IF('Données brutes'!AB74="Oui",1,IF('Données brutes'!AB74="Non",0,0))</f>
        <v>1</v>
      </c>
      <c r="M83" s="5">
        <f>IF('Données brutes'!AC74="Oui",1,IF('Données brutes'!AC74="Non",0,0))</f>
        <v>1</v>
      </c>
      <c r="O83" s="5">
        <f>IF('Données brutes'!AE74="Oui",1,IF('Données brutes'!AE74="Non",0,0))</f>
        <v>1</v>
      </c>
      <c r="Q83" s="5">
        <f>IF('Données brutes'!AG74="Oui",1,IF('Données brutes'!AG74="Non",0,0))</f>
        <v>1</v>
      </c>
      <c r="S83" s="9">
        <f t="shared" si="14"/>
        <v>-51</v>
      </c>
      <c r="T83" s="14">
        <f t="shared" si="15"/>
        <v>9</v>
      </c>
      <c r="U83" s="14">
        <f t="shared" si="16"/>
        <v>-51</v>
      </c>
      <c r="V83" s="9">
        <f t="shared" si="17"/>
        <v>-51</v>
      </c>
      <c r="W83" s="16">
        <f t="shared" si="18"/>
        <v>9</v>
      </c>
      <c r="AB83" s="9">
        <f t="shared" si="10"/>
        <v>1</v>
      </c>
      <c r="AC83" s="9">
        <f t="shared" si="11"/>
        <v>0</v>
      </c>
      <c r="AD83" s="5">
        <f t="shared" si="19"/>
        <v>10</v>
      </c>
      <c r="AE83" s="5">
        <f t="shared" si="12"/>
        <v>9</v>
      </c>
      <c r="AF83" s="11">
        <f t="shared" si="13"/>
        <v>9</v>
      </c>
    </row>
    <row r="84" spans="1:32" x14ac:dyDescent="0.2">
      <c r="A84" s="5" t="str">
        <f>'Données brutes'!B75</f>
        <v>Leah</v>
      </c>
      <c r="B84" s="5">
        <f>IF('Données brutes'!R75="Oui",2,IF('Données brutes'!R75="Non",0,0))</f>
        <v>2</v>
      </c>
      <c r="D84" s="5">
        <f>IF('Données brutes'!T75="Oui",2,IF('Données brutes'!T75="Non",0,0))</f>
        <v>2</v>
      </c>
      <c r="F84" s="5">
        <f>IF('Données brutes'!V75="Oui",1,IF('Données brutes'!V75="Non",0,0))</f>
        <v>1</v>
      </c>
      <c r="H84" s="5">
        <f>IF('Données brutes'!X75="Oui",1,IF('Données brutes'!X75="Non",0,IF('Données brutes'!X75="NA","NA",0)))</f>
        <v>1</v>
      </c>
      <c r="J84" s="5">
        <f>IF('Données brutes'!Z75="Oui",1,IF('Données brutes'!Z75="Non",0,IF('Données brutes'!Z75="NA","NA",0)))</f>
        <v>1</v>
      </c>
      <c r="L84" s="5">
        <f>IF('Données brutes'!AB75="Oui",1,IF('Données brutes'!AB75="Non",0,0))</f>
        <v>1</v>
      </c>
      <c r="M84" s="5">
        <f>IF('Données brutes'!AC75="Oui",1,IF('Données brutes'!AC75="Non",0,0))</f>
        <v>1</v>
      </c>
      <c r="O84" s="5">
        <f>IF('Données brutes'!AE75="Oui",1,IF('Données brutes'!AE75="Non",0,0))</f>
        <v>1</v>
      </c>
      <c r="Q84" s="5">
        <f>IF('Données brutes'!AG75="Oui",1,IF('Données brutes'!AG75="Non",0,0))</f>
        <v>1</v>
      </c>
      <c r="S84" s="9">
        <f t="shared" si="14"/>
        <v>10</v>
      </c>
      <c r="T84" s="14">
        <f t="shared" si="15"/>
        <v>-51</v>
      </c>
      <c r="U84" s="14">
        <f t="shared" si="16"/>
        <v>-51</v>
      </c>
      <c r="V84" s="9">
        <f t="shared" si="17"/>
        <v>-51</v>
      </c>
      <c r="W84" s="16">
        <f t="shared" si="18"/>
        <v>10</v>
      </c>
      <c r="AB84" s="9">
        <f t="shared" si="10"/>
        <v>0</v>
      </c>
      <c r="AC84" s="9">
        <f t="shared" si="11"/>
        <v>0</v>
      </c>
      <c r="AD84" s="5">
        <f t="shared" si="19"/>
        <v>11</v>
      </c>
      <c r="AE84" s="5">
        <f t="shared" si="12"/>
        <v>11</v>
      </c>
      <c r="AF84" s="11">
        <f t="shared" si="13"/>
        <v>10</v>
      </c>
    </row>
    <row r="85" spans="1:32" x14ac:dyDescent="0.2">
      <c r="A85" s="5" t="str">
        <f>'Données brutes'!B76</f>
        <v xml:space="preserve">Lebaud laetitia infirmière libérale </v>
      </c>
      <c r="B85" s="5">
        <f>IF('Données brutes'!R76="Oui",2,IF('Données brutes'!R76="Non",0,0))</f>
        <v>0</v>
      </c>
      <c r="D85" s="5">
        <f>IF('Données brutes'!T76="Oui",2,IF('Données brutes'!T76="Non",0,0))</f>
        <v>0</v>
      </c>
      <c r="F85" s="5">
        <f>IF('Données brutes'!V76="Oui",1,IF('Données brutes'!V76="Non",0,0))</f>
        <v>0</v>
      </c>
      <c r="H85" s="5">
        <f>IF('Données brutes'!X76="Oui",1,IF('Données brutes'!X76="Non",0,IF('Données brutes'!X76="NA","NA",0)))</f>
        <v>0</v>
      </c>
      <c r="J85" s="5">
        <f>IF('Données brutes'!Z76="Oui",1,IF('Données brutes'!Z76="Non",0,IF('Données brutes'!Z76="NA","NA",0)))</f>
        <v>0</v>
      </c>
      <c r="L85" s="5">
        <f>IF('Données brutes'!AB76="Oui",1,IF('Données brutes'!AB76="Non",0,0))</f>
        <v>0</v>
      </c>
      <c r="M85" s="5">
        <f>IF('Données brutes'!AC76="Oui",1,IF('Données brutes'!AC76="Non",0,0))</f>
        <v>0</v>
      </c>
      <c r="O85" s="5">
        <f>IF('Données brutes'!AE76="Oui",1,IF('Données brutes'!AE76="Non",0,0))</f>
        <v>0</v>
      </c>
      <c r="Q85" s="5">
        <f>IF('Données brutes'!AG76="Oui",1,IF('Données brutes'!AG76="Non",0,0))</f>
        <v>0</v>
      </c>
      <c r="S85" s="9">
        <f t="shared" si="14"/>
        <v>0</v>
      </c>
      <c r="T85" s="14">
        <f t="shared" si="15"/>
        <v>-51</v>
      </c>
      <c r="U85" s="14">
        <f t="shared" si="16"/>
        <v>-51</v>
      </c>
      <c r="V85" s="9">
        <f t="shared" si="17"/>
        <v>-51</v>
      </c>
      <c r="W85" s="16">
        <f t="shared" si="18"/>
        <v>0</v>
      </c>
      <c r="AB85" s="9">
        <f t="shared" si="10"/>
        <v>0</v>
      </c>
      <c r="AC85" s="9">
        <f t="shared" si="11"/>
        <v>0</v>
      </c>
      <c r="AD85" s="5">
        <f t="shared" si="19"/>
        <v>11</v>
      </c>
      <c r="AE85" s="5">
        <f t="shared" si="12"/>
        <v>0</v>
      </c>
      <c r="AF85" s="11">
        <f t="shared" si="13"/>
        <v>0</v>
      </c>
    </row>
    <row r="86" spans="1:32" x14ac:dyDescent="0.2">
      <c r="A86" s="5" t="str">
        <f>'Données brutes'!B77</f>
        <v>lemedecin.fr</v>
      </c>
      <c r="B86" s="5">
        <f>IF('Données brutes'!R77="Oui",2,IF('Données brutes'!R77="Non",0,0))</f>
        <v>2</v>
      </c>
      <c r="D86" s="5">
        <f>IF('Données brutes'!T77="Oui",2,IF('Données brutes'!T77="Non",0,0))</f>
        <v>2</v>
      </c>
      <c r="F86" s="5">
        <f>IF('Données brutes'!V77="Oui",1,IF('Données brutes'!V77="Non",0,0))</f>
        <v>1</v>
      </c>
      <c r="H86" s="5">
        <f>IF('Données brutes'!X77="Oui",1,IF('Données brutes'!X77="Non",0,IF('Données brutes'!X77="NA","NA",0)))</f>
        <v>1</v>
      </c>
      <c r="J86" s="5">
        <f>IF('Données brutes'!Z77="Oui",1,IF('Données brutes'!Z77="Non",0,IF('Données brutes'!Z77="NA","NA",0)))</f>
        <v>1</v>
      </c>
      <c r="L86" s="5">
        <f>IF('Données brutes'!AB77="Oui",1,IF('Données brutes'!AB77="Non",0,0))</f>
        <v>0</v>
      </c>
      <c r="M86" s="5">
        <f>IF('Données brutes'!AC77="Oui",1,IF('Données brutes'!AC77="Non",0,0))</f>
        <v>1</v>
      </c>
      <c r="O86" s="5">
        <f>IF('Données brutes'!AE77="Oui",1,IF('Données brutes'!AE77="Non",0,0))</f>
        <v>1</v>
      </c>
      <c r="Q86" s="5">
        <f>IF('Données brutes'!AG77="Oui",1,IF('Données brutes'!AG77="Non",0,0))</f>
        <v>1</v>
      </c>
      <c r="S86" s="9">
        <f t="shared" si="14"/>
        <v>9</v>
      </c>
      <c r="T86" s="14">
        <f t="shared" si="15"/>
        <v>-51</v>
      </c>
      <c r="U86" s="14">
        <f t="shared" si="16"/>
        <v>-51</v>
      </c>
      <c r="V86" s="9">
        <f t="shared" si="17"/>
        <v>-51</v>
      </c>
      <c r="W86" s="16">
        <f t="shared" si="18"/>
        <v>9</v>
      </c>
      <c r="AB86" s="9">
        <f t="shared" si="10"/>
        <v>0</v>
      </c>
      <c r="AC86" s="9">
        <f t="shared" si="11"/>
        <v>0</v>
      </c>
      <c r="AD86" s="5">
        <f t="shared" si="19"/>
        <v>11</v>
      </c>
      <c r="AE86" s="5">
        <f t="shared" si="12"/>
        <v>10</v>
      </c>
      <c r="AF86" s="11">
        <f t="shared" si="13"/>
        <v>9.0909090909090899</v>
      </c>
    </row>
    <row r="87" spans="1:32" x14ac:dyDescent="0.2">
      <c r="A87" s="5" t="str">
        <f>'Données brutes'!B78</f>
        <v>libheros</v>
      </c>
      <c r="B87" s="5">
        <f>IF('Données brutes'!R78="Oui",2,IF('Données brutes'!R78="Non",0,0))</f>
        <v>2</v>
      </c>
      <c r="D87" s="5">
        <f>IF('Données brutes'!T78="Oui",2,IF('Données brutes'!T78="Non",0,0))</f>
        <v>2</v>
      </c>
      <c r="F87" s="5">
        <f>IF('Données brutes'!V78="Oui",1,IF('Données brutes'!V78="Non",0,0))</f>
        <v>1</v>
      </c>
      <c r="H87" s="5">
        <f>IF('Données brutes'!X78="Oui",1,IF('Données brutes'!X78="Non",0,IF('Données brutes'!X78="NA","NA",0)))</f>
        <v>1</v>
      </c>
      <c r="J87" s="5">
        <f>IF('Données brutes'!Z78="Oui",1,IF('Données brutes'!Z78="Non",0,IF('Données brutes'!Z78="NA","NA",0)))</f>
        <v>1</v>
      </c>
      <c r="L87" s="5">
        <f>IF('Données brutes'!AB78="Oui",1,IF('Données brutes'!AB78="Non",0,0))</f>
        <v>1</v>
      </c>
      <c r="M87" s="5">
        <f>IF('Données brutes'!AC78="Oui",1,IF('Données brutes'!AC78="Non",0,0))</f>
        <v>1</v>
      </c>
      <c r="O87" s="5">
        <f>IF('Données brutes'!AE78="Oui",1,IF('Données brutes'!AE78="Non",0,0))</f>
        <v>1</v>
      </c>
      <c r="Q87" s="5">
        <f>IF('Données brutes'!AG78="Oui",1,IF('Données brutes'!AG78="Non",0,0))</f>
        <v>1</v>
      </c>
      <c r="S87" s="9">
        <f t="shared" si="14"/>
        <v>10</v>
      </c>
      <c r="T87" s="14">
        <f t="shared" si="15"/>
        <v>-51</v>
      </c>
      <c r="U87" s="14">
        <f t="shared" si="16"/>
        <v>-51</v>
      </c>
      <c r="V87" s="9">
        <f t="shared" si="17"/>
        <v>-51</v>
      </c>
      <c r="W87" s="16">
        <f t="shared" si="18"/>
        <v>10</v>
      </c>
      <c r="AB87" s="9">
        <f t="shared" si="10"/>
        <v>0</v>
      </c>
      <c r="AC87" s="9">
        <f t="shared" si="11"/>
        <v>0</v>
      </c>
      <c r="AD87" s="5">
        <f t="shared" si="19"/>
        <v>11</v>
      </c>
      <c r="AE87" s="5">
        <f t="shared" si="12"/>
        <v>11</v>
      </c>
      <c r="AF87" s="11">
        <f t="shared" si="13"/>
        <v>10</v>
      </c>
    </row>
    <row r="88" spans="1:32" x14ac:dyDescent="0.2">
      <c r="A88" s="5" t="str">
        <f>'Données brutes'!B79</f>
        <v>Lifen Covid19</v>
      </c>
      <c r="B88" s="5">
        <f>IF('Données brutes'!R79="Oui",2,IF('Données brutes'!R79="Non",0,0))</f>
        <v>2</v>
      </c>
      <c r="D88" s="5">
        <f>IF('Données brutes'!T79="Oui",2,IF('Données brutes'!T79="Non",0,0))</f>
        <v>2</v>
      </c>
      <c r="F88" s="5">
        <f>IF('Données brutes'!V79="Oui",1,IF('Données brutes'!V79="Non",0,0))</f>
        <v>1</v>
      </c>
      <c r="H88" s="5" t="str">
        <f>IF('Données brutes'!X79="Oui",1,IF('Données brutes'!X79="Non",0,IF('Données brutes'!X79="NA","NA",0)))</f>
        <v>NA</v>
      </c>
      <c r="J88" s="5">
        <f>IF('Données brutes'!Z79="Oui",1,IF('Données brutes'!Z79="Non",0,IF('Données brutes'!Z79="NA","NA",0)))</f>
        <v>1</v>
      </c>
      <c r="L88" s="5">
        <f>IF('Données brutes'!AB79="Oui",1,IF('Données brutes'!AB79="Non",0,0))</f>
        <v>1</v>
      </c>
      <c r="M88" s="5">
        <f>IF('Données brutes'!AC79="Oui",1,IF('Données brutes'!AC79="Non",0,0))</f>
        <v>1</v>
      </c>
      <c r="O88" s="5">
        <f>IF('Données brutes'!AE79="Oui",1,IF('Données brutes'!AE79="Non",0,0))</f>
        <v>1</v>
      </c>
      <c r="Q88" s="5">
        <f>IF('Données brutes'!AG79="Oui",1,IF('Données brutes'!AG79="Non",0,0))</f>
        <v>1</v>
      </c>
      <c r="S88" s="9">
        <f t="shared" si="14"/>
        <v>-51</v>
      </c>
      <c r="T88" s="14">
        <f t="shared" si="15"/>
        <v>10</v>
      </c>
      <c r="U88" s="14">
        <f t="shared" si="16"/>
        <v>-51</v>
      </c>
      <c r="V88" s="9">
        <f t="shared" si="17"/>
        <v>-51</v>
      </c>
      <c r="W88" s="16">
        <f t="shared" si="18"/>
        <v>10</v>
      </c>
      <c r="AB88" s="9">
        <f t="shared" si="10"/>
        <v>1</v>
      </c>
      <c r="AC88" s="9">
        <f t="shared" si="11"/>
        <v>0</v>
      </c>
      <c r="AD88" s="5">
        <f t="shared" si="19"/>
        <v>10</v>
      </c>
      <c r="AE88" s="5">
        <f t="shared" si="12"/>
        <v>10</v>
      </c>
      <c r="AF88" s="11">
        <f t="shared" si="13"/>
        <v>10</v>
      </c>
    </row>
    <row r="89" spans="1:32" x14ac:dyDescent="0.2">
      <c r="A89" s="5" t="str">
        <f>'Données brutes'!B80</f>
        <v>LINKELLO MEDICAL</v>
      </c>
      <c r="B89" s="5">
        <f>IF('Données brutes'!R80="Oui",2,IF('Données brutes'!R80="Non",0,0))</f>
        <v>2</v>
      </c>
      <c r="D89" s="5">
        <f>IF('Données brutes'!T80="Oui",2,IF('Données brutes'!T80="Non",0,0))</f>
        <v>2</v>
      </c>
      <c r="F89" s="5">
        <f>IF('Données brutes'!V80="Oui",1,IF('Données brutes'!V80="Non",0,0))</f>
        <v>1</v>
      </c>
      <c r="H89" s="5">
        <f>IF('Données brutes'!X80="Oui",1,IF('Données brutes'!X80="Non",0,IF('Données brutes'!X80="NA","NA",0)))</f>
        <v>1</v>
      </c>
      <c r="J89" s="5">
        <f>IF('Données brutes'!Z80="Oui",1,IF('Données brutes'!Z80="Non",0,IF('Données brutes'!Z80="NA","NA",0)))</f>
        <v>1</v>
      </c>
      <c r="L89" s="5">
        <f>IF('Données brutes'!AB80="Oui",1,IF('Données brutes'!AB80="Non",0,0))</f>
        <v>0</v>
      </c>
      <c r="M89" s="5">
        <f>IF('Données brutes'!AC80="Oui",1,IF('Données brutes'!AC80="Non",0,0))</f>
        <v>0</v>
      </c>
      <c r="O89" s="5">
        <f>IF('Données brutes'!AE80="Oui",1,IF('Données brutes'!AE80="Non",0,0))</f>
        <v>0</v>
      </c>
      <c r="Q89" s="5">
        <f>IF('Données brutes'!AG80="Oui",1,IF('Données brutes'!AG80="Non",0,0))</f>
        <v>0</v>
      </c>
      <c r="S89" s="9">
        <f t="shared" si="14"/>
        <v>6</v>
      </c>
      <c r="T89" s="14">
        <f t="shared" si="15"/>
        <v>-51</v>
      </c>
      <c r="U89" s="14">
        <f t="shared" si="16"/>
        <v>-51</v>
      </c>
      <c r="V89" s="9">
        <f t="shared" si="17"/>
        <v>-51</v>
      </c>
      <c r="W89" s="16">
        <f t="shared" si="18"/>
        <v>6</v>
      </c>
      <c r="AB89" s="9">
        <f t="shared" si="10"/>
        <v>0</v>
      </c>
      <c r="AC89" s="9">
        <f t="shared" si="11"/>
        <v>0</v>
      </c>
      <c r="AD89" s="5">
        <f t="shared" si="19"/>
        <v>11</v>
      </c>
      <c r="AE89" s="5">
        <f t="shared" si="12"/>
        <v>7</v>
      </c>
      <c r="AF89" s="11">
        <f t="shared" si="13"/>
        <v>6.3636363636363633</v>
      </c>
    </row>
    <row r="90" spans="1:32" x14ac:dyDescent="0.2">
      <c r="A90" s="5" t="str">
        <f>'Données brutes'!B81</f>
        <v>LINKYVET</v>
      </c>
      <c r="B90" s="5">
        <f>IF('Données brutes'!R81="Oui",2,IF('Données brutes'!R81="Non",0,0))</f>
        <v>2</v>
      </c>
      <c r="D90" s="5">
        <f>IF('Données brutes'!T81="Oui",2,IF('Données brutes'!T81="Non",0,0))</f>
        <v>0</v>
      </c>
      <c r="F90" s="5">
        <f>IF('Données brutes'!V81="Oui",1,IF('Données brutes'!V81="Non",0,0))</f>
        <v>1</v>
      </c>
      <c r="H90" s="5">
        <f>IF('Données brutes'!X81="Oui",1,IF('Données brutes'!X81="Non",0,IF('Données brutes'!X81="NA","NA",0)))</f>
        <v>1</v>
      </c>
      <c r="J90" s="5">
        <f>IF('Données brutes'!Z81="Oui",1,IF('Données brutes'!Z81="Non",0,IF('Données brutes'!Z81="NA","NA",0)))</f>
        <v>1</v>
      </c>
      <c r="L90" s="5">
        <f>IF('Données brutes'!AB81="Oui",1,IF('Données brutes'!AB81="Non",0,0))</f>
        <v>1</v>
      </c>
      <c r="M90" s="5">
        <f>IF('Données brutes'!AC81="Oui",1,IF('Données brutes'!AC81="Non",0,0))</f>
        <v>1</v>
      </c>
      <c r="O90" s="5">
        <f>IF('Données brutes'!AE81="Oui",1,IF('Données brutes'!AE81="Non",0,0))</f>
        <v>0</v>
      </c>
      <c r="Q90" s="5">
        <f>IF('Données brutes'!AG81="Oui",1,IF('Données brutes'!AG81="Non",0,0))</f>
        <v>0</v>
      </c>
      <c r="S90" s="9">
        <f t="shared" si="14"/>
        <v>6</v>
      </c>
      <c r="T90" s="14">
        <f t="shared" si="15"/>
        <v>-51</v>
      </c>
      <c r="U90" s="14">
        <f t="shared" si="16"/>
        <v>-51</v>
      </c>
      <c r="V90" s="9">
        <f t="shared" si="17"/>
        <v>-51</v>
      </c>
      <c r="W90" s="16">
        <f t="shared" si="18"/>
        <v>6</v>
      </c>
      <c r="AB90" s="9">
        <f t="shared" si="10"/>
        <v>0</v>
      </c>
      <c r="AC90" s="9">
        <f t="shared" si="11"/>
        <v>0</v>
      </c>
      <c r="AD90" s="5">
        <f t="shared" si="19"/>
        <v>11</v>
      </c>
      <c r="AE90" s="5">
        <f t="shared" si="12"/>
        <v>7</v>
      </c>
      <c r="AF90" s="11">
        <f t="shared" si="13"/>
        <v>6.3636363636363633</v>
      </c>
    </row>
    <row r="91" spans="1:32" x14ac:dyDescent="0.2">
      <c r="A91" s="5" t="str">
        <f>'Données brutes'!B82</f>
        <v>LIVI</v>
      </c>
      <c r="B91" s="5">
        <f>IF('Données brutes'!R82="Oui",2,IF('Données brutes'!R82="Non",0,0))</f>
        <v>2</v>
      </c>
      <c r="D91" s="5">
        <f>IF('Données brutes'!T82="Oui",2,IF('Données brutes'!T82="Non",0,0))</f>
        <v>2</v>
      </c>
      <c r="F91" s="5">
        <f>IF('Données brutes'!V82="Oui",1,IF('Données brutes'!V82="Non",0,0))</f>
        <v>1</v>
      </c>
      <c r="H91" s="5">
        <f>IF('Données brutes'!X82="Oui",1,IF('Données brutes'!X82="Non",0,IF('Données brutes'!X82="NA","NA",0)))</f>
        <v>1</v>
      </c>
      <c r="J91" s="5">
        <f>IF('Données brutes'!Z82="Oui",1,IF('Données brutes'!Z82="Non",0,IF('Données brutes'!Z82="NA","NA",0)))</f>
        <v>1</v>
      </c>
      <c r="L91" s="5">
        <f>IF('Données brutes'!AB82="Oui",1,IF('Données brutes'!AB82="Non",0,0))</f>
        <v>1</v>
      </c>
      <c r="M91" s="5">
        <f>IF('Données brutes'!AC82="Oui",1,IF('Données brutes'!AC82="Non",0,0))</f>
        <v>1</v>
      </c>
      <c r="O91" s="5">
        <f>IF('Données brutes'!AE82="Oui",1,IF('Données brutes'!AE82="Non",0,0))</f>
        <v>1</v>
      </c>
      <c r="Q91" s="5">
        <f>IF('Données brutes'!AG82="Oui",1,IF('Données brutes'!AG82="Non",0,0))</f>
        <v>1</v>
      </c>
      <c r="S91" s="9">
        <f t="shared" si="14"/>
        <v>10</v>
      </c>
      <c r="T91" s="14">
        <f t="shared" si="15"/>
        <v>-51</v>
      </c>
      <c r="U91" s="14">
        <f t="shared" si="16"/>
        <v>-51</v>
      </c>
      <c r="V91" s="9">
        <f t="shared" si="17"/>
        <v>-51</v>
      </c>
      <c r="W91" s="16">
        <f t="shared" si="18"/>
        <v>10</v>
      </c>
      <c r="AB91" s="9">
        <f t="shared" si="10"/>
        <v>0</v>
      </c>
      <c r="AC91" s="9">
        <f t="shared" si="11"/>
        <v>0</v>
      </c>
      <c r="AD91" s="5">
        <f t="shared" si="19"/>
        <v>11</v>
      </c>
      <c r="AE91" s="5">
        <f t="shared" si="12"/>
        <v>11</v>
      </c>
      <c r="AF91" s="11">
        <f t="shared" si="13"/>
        <v>10</v>
      </c>
    </row>
    <row r="92" spans="1:32" x14ac:dyDescent="0.2">
      <c r="A92" s="5" t="str">
        <f>'Données brutes'!B83</f>
        <v xml:space="preserve">Lyf Pro - application mobile d'encaissement à distance par carte bancaire </v>
      </c>
      <c r="B92" s="5">
        <f>IF('Données brutes'!R83="Oui",2,IF('Données brutes'!R83="Non",0,0))</f>
        <v>2</v>
      </c>
      <c r="D92" s="5">
        <f>IF('Données brutes'!T83="Oui",2,IF('Données brutes'!T83="Non",0,0))</f>
        <v>0</v>
      </c>
      <c r="F92" s="5">
        <f>IF('Données brutes'!V83="Oui",1,IF('Données brutes'!V83="Non",0,0))</f>
        <v>0</v>
      </c>
      <c r="H92" s="5">
        <f>IF('Données brutes'!X83="Oui",1,IF('Données brutes'!X83="Non",0,IF('Données brutes'!X83="NA","NA",0)))</f>
        <v>1</v>
      </c>
      <c r="J92" s="5" t="str">
        <f>IF('Données brutes'!Z83="Oui",1,IF('Données brutes'!Z83="Non",0,IF('Données brutes'!Z83="NA","NA",0)))</f>
        <v>NA</v>
      </c>
      <c r="L92" s="5">
        <f>IF('Données brutes'!AB83="Oui",1,IF('Données brutes'!AB83="Non",0,0))</f>
        <v>1</v>
      </c>
      <c r="M92" s="5">
        <f>IF('Données brutes'!AC83="Oui",1,IF('Données brutes'!AC83="Non",0,0))</f>
        <v>0</v>
      </c>
      <c r="O92" s="5">
        <f>IF('Données brutes'!AE83="Oui",1,IF('Données brutes'!AE83="Non",0,0))</f>
        <v>0</v>
      </c>
      <c r="Q92" s="5">
        <f>IF('Données brutes'!AG83="Oui",1,IF('Données brutes'!AG83="Non",0,0))</f>
        <v>0</v>
      </c>
      <c r="S92" s="9">
        <f t="shared" si="14"/>
        <v>-51</v>
      </c>
      <c r="T92" s="14">
        <f t="shared" si="15"/>
        <v>-51</v>
      </c>
      <c r="U92" s="14">
        <f t="shared" si="16"/>
        <v>4</v>
      </c>
      <c r="V92" s="9" t="b">
        <f t="shared" si="17"/>
        <v>0</v>
      </c>
      <c r="W92" s="16">
        <f t="shared" si="18"/>
        <v>4</v>
      </c>
      <c r="AB92" s="9">
        <f t="shared" si="10"/>
        <v>0</v>
      </c>
      <c r="AC92" s="9">
        <f t="shared" si="11"/>
        <v>1</v>
      </c>
      <c r="AD92" s="5">
        <f t="shared" si="19"/>
        <v>10</v>
      </c>
      <c r="AE92" s="5">
        <f t="shared" si="12"/>
        <v>4</v>
      </c>
      <c r="AF92" s="11">
        <f t="shared" si="13"/>
        <v>4</v>
      </c>
    </row>
    <row r="93" spans="1:32" x14ac:dyDescent="0.2">
      <c r="A93" s="5" t="str">
        <f>'Données brutes'!B84</f>
        <v>Ma Consultation Esthétique</v>
      </c>
      <c r="B93" s="5">
        <f>IF('Données brutes'!R84="Oui",2,IF('Données brutes'!R84="Non",0,0))</f>
        <v>2</v>
      </c>
      <c r="D93" s="5">
        <f>IF('Données brutes'!T84="Oui",2,IF('Données brutes'!T84="Non",0,0))</f>
        <v>2</v>
      </c>
      <c r="F93" s="5">
        <f>IF('Données brutes'!V84="Oui",1,IF('Données brutes'!V84="Non",0,0))</f>
        <v>1</v>
      </c>
      <c r="H93" s="5">
        <f>IF('Données brutes'!X84="Oui",1,IF('Données brutes'!X84="Non",0,IF('Données brutes'!X84="NA","NA",0)))</f>
        <v>1</v>
      </c>
      <c r="J93" s="5">
        <f>IF('Données brutes'!Z84="Oui",1,IF('Données brutes'!Z84="Non",0,IF('Données brutes'!Z84="NA","NA",0)))</f>
        <v>1</v>
      </c>
      <c r="L93" s="5">
        <f>IF('Données brutes'!AB84="Oui",1,IF('Données brutes'!AB84="Non",0,0))</f>
        <v>0</v>
      </c>
      <c r="M93" s="5">
        <f>IF('Données brutes'!AC84="Oui",1,IF('Données brutes'!AC84="Non",0,0))</f>
        <v>0</v>
      </c>
      <c r="O93" s="5">
        <f>IF('Données brutes'!AE84="Oui",1,IF('Données brutes'!AE84="Non",0,0))</f>
        <v>1</v>
      </c>
      <c r="Q93" s="5">
        <f>IF('Données brutes'!AG84="Oui",1,IF('Données brutes'!AG84="Non",0,0))</f>
        <v>0</v>
      </c>
      <c r="S93" s="9">
        <f t="shared" si="14"/>
        <v>7</v>
      </c>
      <c r="T93" s="14">
        <f t="shared" si="15"/>
        <v>-51</v>
      </c>
      <c r="U93" s="14">
        <f t="shared" si="16"/>
        <v>-51</v>
      </c>
      <c r="V93" s="9">
        <f t="shared" si="17"/>
        <v>-51</v>
      </c>
      <c r="W93" s="16">
        <f t="shared" si="18"/>
        <v>7</v>
      </c>
      <c r="AB93" s="9">
        <f t="shared" si="10"/>
        <v>0</v>
      </c>
      <c r="AC93" s="9">
        <f t="shared" si="11"/>
        <v>0</v>
      </c>
      <c r="AD93" s="5">
        <f t="shared" si="19"/>
        <v>11</v>
      </c>
      <c r="AE93" s="5">
        <f t="shared" si="12"/>
        <v>8</v>
      </c>
      <c r="AF93" s="11">
        <f t="shared" si="13"/>
        <v>7.2727272727272734</v>
      </c>
    </row>
    <row r="94" spans="1:32" x14ac:dyDescent="0.2">
      <c r="A94" s="5" t="str">
        <f>'Données brutes'!B85</f>
        <v>Maela</v>
      </c>
      <c r="B94" s="5">
        <f>IF('Données brutes'!R85="Oui",2,IF('Données brutes'!R85="Non",0,0))</f>
        <v>2</v>
      </c>
      <c r="D94" s="5">
        <f>IF('Données brutes'!T85="Oui",2,IF('Données brutes'!T85="Non",0,0))</f>
        <v>2</v>
      </c>
      <c r="F94" s="5">
        <f>IF('Données brutes'!V85="Oui",1,IF('Données brutes'!V85="Non",0,0))</f>
        <v>1</v>
      </c>
      <c r="H94" s="5" t="str">
        <f>IF('Données brutes'!X85="Oui",1,IF('Données brutes'!X85="Non",0,IF('Données brutes'!X85="NA","NA",0)))</f>
        <v>NA</v>
      </c>
      <c r="J94" s="5">
        <f>IF('Données brutes'!Z85="Oui",1,IF('Données brutes'!Z85="Non",0,IF('Données brutes'!Z85="NA","NA",0)))</f>
        <v>1</v>
      </c>
      <c r="L94" s="5">
        <f>IF('Données brutes'!AB85="Oui",1,IF('Données brutes'!AB85="Non",0,0))</f>
        <v>1</v>
      </c>
      <c r="M94" s="5">
        <f>IF('Données brutes'!AC85="Oui",1,IF('Données brutes'!AC85="Non",0,0))</f>
        <v>1</v>
      </c>
      <c r="O94" s="5">
        <f>IF('Données brutes'!AE85="Oui",1,IF('Données brutes'!AE85="Non",0,0))</f>
        <v>1</v>
      </c>
      <c r="Q94" s="5">
        <f>IF('Données brutes'!AG85="Oui",1,IF('Données brutes'!AG85="Non",0,0))</f>
        <v>1</v>
      </c>
      <c r="S94" s="9">
        <f t="shared" si="14"/>
        <v>-51</v>
      </c>
      <c r="T94" s="14">
        <f t="shared" si="15"/>
        <v>10</v>
      </c>
      <c r="U94" s="14">
        <f t="shared" si="16"/>
        <v>-51</v>
      </c>
      <c r="V94" s="9">
        <f t="shared" si="17"/>
        <v>-51</v>
      </c>
      <c r="W94" s="16">
        <f t="shared" si="18"/>
        <v>10</v>
      </c>
      <c r="AB94" s="9">
        <f t="shared" si="10"/>
        <v>1</v>
      </c>
      <c r="AC94" s="9">
        <f t="shared" si="11"/>
        <v>0</v>
      </c>
      <c r="AD94" s="5">
        <f t="shared" si="19"/>
        <v>10</v>
      </c>
      <c r="AE94" s="5">
        <f t="shared" si="12"/>
        <v>10</v>
      </c>
      <c r="AF94" s="11">
        <f t="shared" si="13"/>
        <v>10</v>
      </c>
    </row>
    <row r="95" spans="1:32" x14ac:dyDescent="0.2">
      <c r="A95" s="5" t="e">
        <f>'Données brutes'!#REF!</f>
        <v>#REF!</v>
      </c>
      <c r="B95" s="5" t="e">
        <f>IF('Données brutes'!#REF!="Oui",2,IF('Données brutes'!#REF!="Non",0,0))</f>
        <v>#REF!</v>
      </c>
      <c r="D95" s="5" t="e">
        <f>IF('Données brutes'!#REF!="Oui",2,IF('Données brutes'!#REF!="Non",0,0))</f>
        <v>#REF!</v>
      </c>
      <c r="F95" s="5" t="e">
        <f>IF('Données brutes'!#REF!="Oui",1,IF('Données brutes'!#REF!="Non",0,0))</f>
        <v>#REF!</v>
      </c>
      <c r="H95" s="5" t="e">
        <f>IF('Données brutes'!#REF!="Oui",1,IF('Données brutes'!#REF!="Non",0,IF('Données brutes'!#REF!="NA","NA",0)))</f>
        <v>#REF!</v>
      </c>
      <c r="J95" s="5" t="e">
        <f>IF('Données brutes'!#REF!="Oui",1,IF('Données brutes'!#REF!="Non",0,IF('Données brutes'!#REF!="NA","NA",0)))</f>
        <v>#REF!</v>
      </c>
      <c r="L95" s="5" t="e">
        <f>IF('Données brutes'!#REF!="Oui",1,IF('Données brutes'!#REF!="Non",0,0))</f>
        <v>#REF!</v>
      </c>
      <c r="M95" s="5" t="e">
        <f>IF('Données brutes'!#REF!="Oui",1,IF('Données brutes'!#REF!="Non",0,0))</f>
        <v>#REF!</v>
      </c>
      <c r="O95" s="5" t="e">
        <f>IF('Données brutes'!#REF!="Oui",1,IF('Données brutes'!#REF!="Non",0,0))</f>
        <v>#REF!</v>
      </c>
      <c r="Q95" s="5" t="e">
        <f>IF('Données brutes'!#REF!="Oui",1,IF('Données brutes'!#REF!="Non",0,0))</f>
        <v>#REF!</v>
      </c>
      <c r="S95" s="9" t="e">
        <f t="shared" si="14"/>
        <v>#REF!</v>
      </c>
      <c r="T95" s="14" t="e">
        <f t="shared" si="15"/>
        <v>#REF!</v>
      </c>
      <c r="U95" s="14" t="e">
        <f t="shared" si="16"/>
        <v>#REF!</v>
      </c>
      <c r="V95" s="9" t="e">
        <f t="shared" si="17"/>
        <v>#REF!</v>
      </c>
      <c r="W95" s="16" t="e">
        <f t="shared" si="18"/>
        <v>#REF!</v>
      </c>
      <c r="AB95" s="9" t="e">
        <f t="shared" si="10"/>
        <v>#REF!</v>
      </c>
      <c r="AC95" s="9" t="e">
        <f t="shared" si="11"/>
        <v>#REF!</v>
      </c>
      <c r="AD95" s="5" t="e">
        <f t="shared" si="19"/>
        <v>#REF!</v>
      </c>
      <c r="AE95" s="5" t="e">
        <f t="shared" si="12"/>
        <v>#REF!</v>
      </c>
      <c r="AF95" s="11" t="e">
        <f t="shared" si="13"/>
        <v>#REF!</v>
      </c>
    </row>
    <row r="96" spans="1:32" x14ac:dyDescent="0.2">
      <c r="A96" s="5" t="str">
        <f>'Données brutes'!B86</f>
        <v>MaQuestionMedicale.fr</v>
      </c>
      <c r="B96" s="5">
        <f>IF('Données brutes'!R86="Oui",2,IF('Données brutes'!R86="Non",0,0))</f>
        <v>2</v>
      </c>
      <c r="D96" s="5">
        <f>IF('Données brutes'!T86="Oui",2,IF('Données brutes'!T86="Non",0,0))</f>
        <v>2</v>
      </c>
      <c r="F96" s="5">
        <f>IF('Données brutes'!V86="Oui",1,IF('Données brutes'!V86="Non",0,0))</f>
        <v>1</v>
      </c>
      <c r="H96" s="5">
        <f>IF('Données brutes'!X86="Oui",1,IF('Données brutes'!X86="Non",0,IF('Données brutes'!X86="NA","NA",0)))</f>
        <v>1</v>
      </c>
      <c r="J96" s="5">
        <f>IF('Données brutes'!Z86="Oui",1,IF('Données brutes'!Z86="Non",0,IF('Données brutes'!Z86="NA","NA",0)))</f>
        <v>1</v>
      </c>
      <c r="L96" s="5">
        <f>IF('Données brutes'!AB86="Oui",1,IF('Données brutes'!AB86="Non",0,0))</f>
        <v>1</v>
      </c>
      <c r="M96" s="5">
        <f>IF('Données brutes'!AC86="Oui",1,IF('Données brutes'!AC86="Non",0,0))</f>
        <v>1</v>
      </c>
      <c r="O96" s="5">
        <f>IF('Données brutes'!AE86="Oui",1,IF('Données brutes'!AE86="Non",0,0))</f>
        <v>1</v>
      </c>
      <c r="Q96" s="5">
        <f>IF('Données brutes'!AG86="Oui",1,IF('Données brutes'!AG86="Non",0,0))</f>
        <v>1</v>
      </c>
      <c r="S96" s="9">
        <f t="shared" si="14"/>
        <v>10</v>
      </c>
      <c r="T96" s="14">
        <f t="shared" si="15"/>
        <v>-51</v>
      </c>
      <c r="U96" s="14">
        <f t="shared" si="16"/>
        <v>-51</v>
      </c>
      <c r="V96" s="9">
        <f t="shared" si="17"/>
        <v>-51</v>
      </c>
      <c r="W96" s="16">
        <f t="shared" si="18"/>
        <v>10</v>
      </c>
      <c r="AB96" s="9">
        <f t="shared" si="10"/>
        <v>0</v>
      </c>
      <c r="AC96" s="9">
        <f t="shared" si="11"/>
        <v>0</v>
      </c>
      <c r="AD96" s="5">
        <f t="shared" si="19"/>
        <v>11</v>
      </c>
      <c r="AE96" s="5">
        <f t="shared" si="12"/>
        <v>11</v>
      </c>
      <c r="AF96" s="11">
        <f t="shared" si="13"/>
        <v>10</v>
      </c>
    </row>
    <row r="97" spans="1:32" x14ac:dyDescent="0.2">
      <c r="A97" s="5" t="str">
        <f>'Données brutes'!B87</f>
        <v>MAX/Covibot</v>
      </c>
      <c r="B97" s="5">
        <f>IF('Données brutes'!R87="Oui",2,IF('Données brutes'!R87="Non",0,0))</f>
        <v>2</v>
      </c>
      <c r="D97" s="5">
        <f>IF('Données brutes'!T87="Oui",2,IF('Données brutes'!T87="Non",0,0))</f>
        <v>2</v>
      </c>
      <c r="F97" s="5">
        <f>IF('Données brutes'!V87="Oui",1,IF('Données brutes'!V87="Non",0,0))</f>
        <v>1</v>
      </c>
      <c r="H97" s="5">
        <f>IF('Données brutes'!X87="Oui",1,IF('Données brutes'!X87="Non",0,IF('Données brutes'!X87="NA","NA",0)))</f>
        <v>1</v>
      </c>
      <c r="J97" s="5">
        <f>IF('Données brutes'!Z87="Oui",1,IF('Données brutes'!Z87="Non",0,IF('Données brutes'!Z87="NA","NA",0)))</f>
        <v>1</v>
      </c>
      <c r="L97" s="5">
        <f>IF('Données brutes'!AB87="Oui",1,IF('Données brutes'!AB87="Non",0,0))</f>
        <v>1</v>
      </c>
      <c r="M97" s="5">
        <f>IF('Données brutes'!AC87="Oui",1,IF('Données brutes'!AC87="Non",0,0))</f>
        <v>1</v>
      </c>
      <c r="O97" s="5">
        <f>IF('Données brutes'!AE87="Oui",1,IF('Données brutes'!AE87="Non",0,0))</f>
        <v>0</v>
      </c>
      <c r="Q97" s="5">
        <f>IF('Données brutes'!AG87="Oui",1,IF('Données brutes'!AG87="Non",0,0))</f>
        <v>1</v>
      </c>
      <c r="S97" s="9">
        <f t="shared" si="14"/>
        <v>9</v>
      </c>
      <c r="T97" s="14">
        <f t="shared" si="15"/>
        <v>-51</v>
      </c>
      <c r="U97" s="14">
        <f t="shared" si="16"/>
        <v>-51</v>
      </c>
      <c r="V97" s="9">
        <f t="shared" si="17"/>
        <v>-51</v>
      </c>
      <c r="W97" s="16">
        <f t="shared" si="18"/>
        <v>9</v>
      </c>
      <c r="AB97" s="9">
        <f t="shared" si="10"/>
        <v>0</v>
      </c>
      <c r="AC97" s="9">
        <f t="shared" si="11"/>
        <v>0</v>
      </c>
      <c r="AD97" s="5">
        <f t="shared" si="19"/>
        <v>11</v>
      </c>
      <c r="AE97" s="5">
        <f t="shared" si="12"/>
        <v>10</v>
      </c>
      <c r="AF97" s="11">
        <f t="shared" si="13"/>
        <v>9.0909090909090899</v>
      </c>
    </row>
    <row r="98" spans="1:32" x14ac:dyDescent="0.2">
      <c r="A98" s="5" t="str">
        <f>'Données brutes'!B88</f>
        <v xml:space="preserve">Medadom, un médecin généraliste 7 jours sur 7 </v>
      </c>
      <c r="B98" s="5">
        <f>IF('Données brutes'!R88="Oui",2,IF('Données brutes'!R88="Non",0,0))</f>
        <v>2</v>
      </c>
      <c r="D98" s="5">
        <f>IF('Données brutes'!T88="Oui",2,IF('Données brutes'!T88="Non",0,0))</f>
        <v>2</v>
      </c>
      <c r="F98" s="5">
        <f>IF('Données brutes'!V88="Oui",1,IF('Données brutes'!V88="Non",0,0))</f>
        <v>1</v>
      </c>
      <c r="H98" s="5">
        <f>IF('Données brutes'!X88="Oui",1,IF('Données brutes'!X88="Non",0,IF('Données brutes'!X88="NA","NA",0)))</f>
        <v>1</v>
      </c>
      <c r="J98" s="5">
        <f>IF('Données brutes'!Z88="Oui",1,IF('Données brutes'!Z88="Non",0,IF('Données brutes'!Z88="NA","NA",0)))</f>
        <v>1</v>
      </c>
      <c r="L98" s="5">
        <f>IF('Données brutes'!AB88="Oui",1,IF('Données brutes'!AB88="Non",0,0))</f>
        <v>1</v>
      </c>
      <c r="M98" s="5">
        <f>IF('Données brutes'!AC88="Oui",1,IF('Données brutes'!AC88="Non",0,0))</f>
        <v>1</v>
      </c>
      <c r="O98" s="5">
        <f>IF('Données brutes'!AE88="Oui",1,IF('Données brutes'!AE88="Non",0,0))</f>
        <v>1</v>
      </c>
      <c r="Q98" s="5">
        <f>IF('Données brutes'!AG88="Oui",1,IF('Données brutes'!AG88="Non",0,0))</f>
        <v>1</v>
      </c>
      <c r="S98" s="9">
        <f t="shared" si="14"/>
        <v>10</v>
      </c>
      <c r="T98" s="14">
        <f t="shared" si="15"/>
        <v>-51</v>
      </c>
      <c r="U98" s="14">
        <f t="shared" si="16"/>
        <v>-51</v>
      </c>
      <c r="V98" s="9">
        <f t="shared" si="17"/>
        <v>-51</v>
      </c>
      <c r="W98" s="16">
        <f t="shared" si="18"/>
        <v>10</v>
      </c>
      <c r="AB98" s="9">
        <f t="shared" si="10"/>
        <v>0</v>
      </c>
      <c r="AC98" s="9">
        <f t="shared" si="11"/>
        <v>0</v>
      </c>
      <c r="AD98" s="5">
        <f t="shared" si="19"/>
        <v>11</v>
      </c>
      <c r="AE98" s="5">
        <f t="shared" si="12"/>
        <v>11</v>
      </c>
      <c r="AF98" s="11">
        <f t="shared" si="13"/>
        <v>10</v>
      </c>
    </row>
    <row r="99" spans="1:32" x14ac:dyDescent="0.2">
      <c r="A99" s="5" t="str">
        <f>'Données brutes'!B89</f>
        <v>Medaviz</v>
      </c>
      <c r="B99" s="5">
        <f>IF('Données brutes'!R89="Oui",2,IF('Données brutes'!R89="Non",0,0))</f>
        <v>2</v>
      </c>
      <c r="D99" s="5">
        <f>IF('Données brutes'!T89="Oui",2,IF('Données brutes'!T89="Non",0,0))</f>
        <v>2</v>
      </c>
      <c r="F99" s="5">
        <f>IF('Données brutes'!V89="Oui",1,IF('Données brutes'!V89="Non",0,0))</f>
        <v>1</v>
      </c>
      <c r="H99" s="5">
        <f>IF('Données brutes'!X89="Oui",1,IF('Données brutes'!X89="Non",0,IF('Données brutes'!X89="NA","NA",0)))</f>
        <v>1</v>
      </c>
      <c r="J99" s="5">
        <f>IF('Données brutes'!Z89="Oui",1,IF('Données brutes'!Z89="Non",0,IF('Données brutes'!Z89="NA","NA",0)))</f>
        <v>1</v>
      </c>
      <c r="L99" s="5">
        <f>IF('Données brutes'!AB89="Oui",1,IF('Données brutes'!AB89="Non",0,0))</f>
        <v>1</v>
      </c>
      <c r="M99" s="5">
        <f>IF('Données brutes'!AC89="Oui",1,IF('Données brutes'!AC89="Non",0,0))</f>
        <v>1</v>
      </c>
      <c r="O99" s="5">
        <f>IF('Données brutes'!AE89="Oui",1,IF('Données brutes'!AE89="Non",0,0))</f>
        <v>1</v>
      </c>
      <c r="Q99" s="5">
        <f>IF('Données brutes'!AG89="Oui",1,IF('Données brutes'!AG89="Non",0,0))</f>
        <v>1</v>
      </c>
      <c r="S99" s="9">
        <f t="shared" si="14"/>
        <v>10</v>
      </c>
      <c r="T99" s="14">
        <f t="shared" si="15"/>
        <v>-51</v>
      </c>
      <c r="U99" s="14">
        <f t="shared" si="16"/>
        <v>-51</v>
      </c>
      <c r="V99" s="9">
        <f t="shared" si="17"/>
        <v>-51</v>
      </c>
      <c r="W99" s="16">
        <f t="shared" si="18"/>
        <v>10</v>
      </c>
      <c r="AB99" s="9">
        <f t="shared" si="10"/>
        <v>0</v>
      </c>
      <c r="AC99" s="9">
        <f t="shared" si="11"/>
        <v>0</v>
      </c>
      <c r="AD99" s="5">
        <f t="shared" si="19"/>
        <v>11</v>
      </c>
      <c r="AE99" s="5">
        <f t="shared" si="12"/>
        <v>11</v>
      </c>
      <c r="AF99" s="11">
        <f t="shared" si="13"/>
        <v>10</v>
      </c>
    </row>
    <row r="100" spans="1:32" x14ac:dyDescent="0.2">
      <c r="A100" s="5" t="str">
        <f>'Données brutes'!B90</f>
        <v>MEDECINDIRECT</v>
      </c>
      <c r="B100" s="5">
        <f>IF('Données brutes'!R90="Oui",2,IF('Données brutes'!R90="Non",0,0))</f>
        <v>2</v>
      </c>
      <c r="D100" s="5">
        <f>IF('Données brutes'!T90="Oui",2,IF('Données brutes'!T90="Non",0,0))</f>
        <v>2</v>
      </c>
      <c r="F100" s="5">
        <f>IF('Données brutes'!V90="Oui",1,IF('Données brutes'!V90="Non",0,0))</f>
        <v>1</v>
      </c>
      <c r="H100" s="5">
        <f>IF('Données brutes'!X90="Oui",1,IF('Données brutes'!X90="Non",0,IF('Données brutes'!X90="NA","NA",0)))</f>
        <v>1</v>
      </c>
      <c r="J100" s="5">
        <f>IF('Données brutes'!Z90="Oui",1,IF('Données brutes'!Z90="Non",0,IF('Données brutes'!Z90="NA","NA",0)))</f>
        <v>1</v>
      </c>
      <c r="L100" s="5">
        <f>IF('Données brutes'!AB90="Oui",1,IF('Données brutes'!AB90="Non",0,0))</f>
        <v>1</v>
      </c>
      <c r="M100" s="5">
        <f>IF('Données brutes'!AC90="Oui",1,IF('Données brutes'!AC90="Non",0,0))</f>
        <v>1</v>
      </c>
      <c r="O100" s="5">
        <f>IF('Données brutes'!AE90="Oui",1,IF('Données brutes'!AE90="Non",0,0))</f>
        <v>1</v>
      </c>
      <c r="Q100" s="5">
        <f>IF('Données brutes'!AG90="Oui",1,IF('Données brutes'!AG90="Non",0,0))</f>
        <v>1</v>
      </c>
      <c r="S100" s="9">
        <f t="shared" si="14"/>
        <v>10</v>
      </c>
      <c r="T100" s="14">
        <f t="shared" si="15"/>
        <v>-51</v>
      </c>
      <c r="U100" s="14">
        <f t="shared" si="16"/>
        <v>-51</v>
      </c>
      <c r="V100" s="9">
        <f t="shared" si="17"/>
        <v>-51</v>
      </c>
      <c r="W100" s="16">
        <f t="shared" si="18"/>
        <v>10</v>
      </c>
      <c r="AB100" s="9">
        <f t="shared" si="10"/>
        <v>0</v>
      </c>
      <c r="AC100" s="9">
        <f t="shared" si="11"/>
        <v>0</v>
      </c>
      <c r="AD100" s="5">
        <f t="shared" si="19"/>
        <v>11</v>
      </c>
      <c r="AE100" s="5">
        <f t="shared" si="12"/>
        <v>11</v>
      </c>
      <c r="AF100" s="11">
        <f t="shared" si="13"/>
        <v>10</v>
      </c>
    </row>
    <row r="101" spans="1:32" x14ac:dyDescent="0.2">
      <c r="A101" s="5" t="str">
        <f>'Données brutes'!B91</f>
        <v>MEDEO</v>
      </c>
      <c r="B101" s="5">
        <f>IF('Données brutes'!R91="Oui",2,IF('Données brutes'!R91="Non",0,0))</f>
        <v>2</v>
      </c>
      <c r="D101" s="5">
        <f>IF('Données brutes'!T91="Oui",2,IF('Données brutes'!T91="Non",0,0))</f>
        <v>2</v>
      </c>
      <c r="F101" s="5">
        <f>IF('Données brutes'!V91="Oui",1,IF('Données brutes'!V91="Non",0,0))</f>
        <v>1</v>
      </c>
      <c r="H101" s="5">
        <f>IF('Données brutes'!X91="Oui",1,IF('Données brutes'!X91="Non",0,IF('Données brutes'!X91="NA","NA",0)))</f>
        <v>1</v>
      </c>
      <c r="J101" s="5">
        <f>IF('Données brutes'!Z91="Oui",1,IF('Données brutes'!Z91="Non",0,IF('Données brutes'!Z91="NA","NA",0)))</f>
        <v>1</v>
      </c>
      <c r="L101" s="5">
        <f>IF('Données brutes'!AB91="Oui",1,IF('Données brutes'!AB91="Non",0,0))</f>
        <v>1</v>
      </c>
      <c r="M101" s="5">
        <f>IF('Données brutes'!AC91="Oui",1,IF('Données brutes'!AC91="Non",0,0))</f>
        <v>0</v>
      </c>
      <c r="O101" s="5">
        <f>IF('Données brutes'!AE91="Oui",1,IF('Données brutes'!AE91="Non",0,0))</f>
        <v>1</v>
      </c>
      <c r="Q101" s="5">
        <f>IF('Données brutes'!AG91="Oui",1,IF('Données brutes'!AG91="Non",0,0))</f>
        <v>1</v>
      </c>
      <c r="S101" s="9">
        <f t="shared" si="14"/>
        <v>9</v>
      </c>
      <c r="T101" s="14">
        <f t="shared" si="15"/>
        <v>-51</v>
      </c>
      <c r="U101" s="14">
        <f t="shared" si="16"/>
        <v>-51</v>
      </c>
      <c r="V101" s="9">
        <f t="shared" si="17"/>
        <v>-51</v>
      </c>
      <c r="W101" s="16">
        <f t="shared" si="18"/>
        <v>9</v>
      </c>
      <c r="AB101" s="9">
        <f t="shared" si="10"/>
        <v>0</v>
      </c>
      <c r="AC101" s="9">
        <f t="shared" si="11"/>
        <v>0</v>
      </c>
      <c r="AD101" s="5">
        <f t="shared" si="19"/>
        <v>11</v>
      </c>
      <c r="AE101" s="5">
        <f t="shared" si="12"/>
        <v>10</v>
      </c>
      <c r="AF101" s="11">
        <f t="shared" si="13"/>
        <v>9.0909090909090899</v>
      </c>
    </row>
    <row r="102" spans="1:32" x14ac:dyDescent="0.2">
      <c r="A102" s="5" t="str">
        <f>'Données brutes'!B92</f>
        <v>Médiateam</v>
      </c>
      <c r="B102" s="5">
        <f>IF('Données brutes'!R92="Oui",2,IF('Données brutes'!R92="Non",0,0))</f>
        <v>2</v>
      </c>
      <c r="D102" s="5">
        <f>IF('Données brutes'!T92="Oui",2,IF('Données brutes'!T92="Non",0,0))</f>
        <v>2</v>
      </c>
      <c r="F102" s="5">
        <f>IF('Données brutes'!V92="Oui",1,IF('Données brutes'!V92="Non",0,0))</f>
        <v>1</v>
      </c>
      <c r="H102" s="5">
        <f>IF('Données brutes'!X92="Oui",1,IF('Données brutes'!X92="Non",0,IF('Données brutes'!X92="NA","NA",0)))</f>
        <v>1</v>
      </c>
      <c r="J102" s="5">
        <f>IF('Données brutes'!Z92="Oui",1,IF('Données brutes'!Z92="Non",0,IF('Données brutes'!Z92="NA","NA",0)))</f>
        <v>1</v>
      </c>
      <c r="L102" s="5">
        <f>IF('Données brutes'!AB92="Oui",1,IF('Données brutes'!AB92="Non",0,0))</f>
        <v>1</v>
      </c>
      <c r="M102" s="5">
        <f>IF('Données brutes'!AC92="Oui",1,IF('Données brutes'!AC92="Non",0,0))</f>
        <v>1</v>
      </c>
      <c r="O102" s="5">
        <f>IF('Données brutes'!AE92="Oui",1,IF('Données brutes'!AE92="Non",0,0))</f>
        <v>0</v>
      </c>
      <c r="Q102" s="5">
        <f>IF('Données brutes'!AG92="Oui",1,IF('Données brutes'!AG92="Non",0,0))</f>
        <v>1</v>
      </c>
      <c r="S102" s="9">
        <f t="shared" si="14"/>
        <v>9</v>
      </c>
      <c r="T102" s="14">
        <f t="shared" si="15"/>
        <v>-51</v>
      </c>
      <c r="U102" s="14">
        <f t="shared" si="16"/>
        <v>-51</v>
      </c>
      <c r="V102" s="9">
        <f t="shared" si="17"/>
        <v>-51</v>
      </c>
      <c r="W102" s="16">
        <f t="shared" si="18"/>
        <v>9</v>
      </c>
      <c r="AB102" s="9">
        <f t="shared" si="10"/>
        <v>0</v>
      </c>
      <c r="AC102" s="9">
        <f t="shared" si="11"/>
        <v>0</v>
      </c>
      <c r="AD102" s="5">
        <f t="shared" si="19"/>
        <v>11</v>
      </c>
      <c r="AE102" s="5">
        <f t="shared" si="12"/>
        <v>10</v>
      </c>
      <c r="AF102" s="11">
        <f t="shared" si="13"/>
        <v>9.0909090909090899</v>
      </c>
    </row>
    <row r="103" spans="1:32" x14ac:dyDescent="0.2">
      <c r="A103" s="5" t="str">
        <f>'Données brutes'!B93</f>
        <v>Medicam</v>
      </c>
      <c r="B103" s="5">
        <f>IF('Données brutes'!R93="Oui",2,IF('Données brutes'!R93="Non",0,0))</f>
        <v>2</v>
      </c>
      <c r="D103" s="5">
        <f>IF('Données brutes'!T93="Oui",2,IF('Données brutes'!T93="Non",0,0))</f>
        <v>2</v>
      </c>
      <c r="F103" s="5">
        <f>IF('Données brutes'!V93="Oui",1,IF('Données brutes'!V93="Non",0,0))</f>
        <v>1</v>
      </c>
      <c r="H103" s="5">
        <f>IF('Données brutes'!X93="Oui",1,IF('Données brutes'!X93="Non",0,IF('Données brutes'!X93="NA","NA",0)))</f>
        <v>1</v>
      </c>
      <c r="J103" s="5">
        <f>IF('Données brutes'!Z93="Oui",1,IF('Données brutes'!Z93="Non",0,IF('Données brutes'!Z93="NA","NA",0)))</f>
        <v>1</v>
      </c>
      <c r="L103" s="5">
        <f>IF('Données brutes'!AB93="Oui",1,IF('Données brutes'!AB93="Non",0,0))</f>
        <v>1</v>
      </c>
      <c r="M103" s="5">
        <f>IF('Données brutes'!AC93="Oui",1,IF('Données brutes'!AC93="Non",0,0))</f>
        <v>1</v>
      </c>
      <c r="O103" s="5">
        <f>IF('Données brutes'!AE93="Oui",1,IF('Données brutes'!AE93="Non",0,0))</f>
        <v>1</v>
      </c>
      <c r="Q103" s="5">
        <f>IF('Données brutes'!AG93="Oui",1,IF('Données brutes'!AG93="Non",0,0))</f>
        <v>1</v>
      </c>
      <c r="S103" s="9">
        <f t="shared" si="14"/>
        <v>10</v>
      </c>
      <c r="T103" s="14">
        <f t="shared" si="15"/>
        <v>-51</v>
      </c>
      <c r="U103" s="14">
        <f t="shared" si="16"/>
        <v>-51</v>
      </c>
      <c r="V103" s="9">
        <f t="shared" si="17"/>
        <v>-51</v>
      </c>
      <c r="W103" s="16">
        <f t="shared" si="18"/>
        <v>10</v>
      </c>
      <c r="AB103" s="9">
        <f t="shared" si="10"/>
        <v>0</v>
      </c>
      <c r="AC103" s="9">
        <f t="shared" si="11"/>
        <v>0</v>
      </c>
      <c r="AD103" s="5">
        <f t="shared" si="19"/>
        <v>11</v>
      </c>
      <c r="AE103" s="5">
        <f t="shared" si="12"/>
        <v>11</v>
      </c>
      <c r="AF103" s="11">
        <f t="shared" si="13"/>
        <v>10</v>
      </c>
    </row>
    <row r="104" spans="1:32" x14ac:dyDescent="0.2">
      <c r="A104" s="5" t="str">
        <f>'Données brutes'!B94</f>
        <v>Medvir (pour médecine virtuelle), logiciel permettant de produire des hypothèses diagnostiques et un indice de gravité</v>
      </c>
      <c r="B104" s="5">
        <f>IF('Données brutes'!R94="Oui",2,IF('Données brutes'!R94="Non",0,0))</f>
        <v>2</v>
      </c>
      <c r="D104" s="5">
        <f>IF('Données brutes'!T94="Oui",2,IF('Données brutes'!T94="Non",0,0))</f>
        <v>2</v>
      </c>
      <c r="F104" s="5">
        <f>IF('Données brutes'!V94="Oui",1,IF('Données brutes'!V94="Non",0,0))</f>
        <v>1</v>
      </c>
      <c r="H104" s="5">
        <f>IF('Données brutes'!X94="Oui",1,IF('Données brutes'!X94="Non",0,IF('Données brutes'!X94="NA","NA",0)))</f>
        <v>1</v>
      </c>
      <c r="J104" s="5">
        <f>IF('Données brutes'!Z94="Oui",1,IF('Données brutes'!Z94="Non",0,IF('Données brutes'!Z94="NA","NA",0)))</f>
        <v>1</v>
      </c>
      <c r="L104" s="5">
        <f>IF('Données brutes'!AB94="Oui",1,IF('Données brutes'!AB94="Non",0,0))</f>
        <v>0</v>
      </c>
      <c r="M104" s="5">
        <f>IF('Données brutes'!AC94="Oui",1,IF('Données brutes'!AC94="Non",0,0))</f>
        <v>0</v>
      </c>
      <c r="O104" s="5">
        <f>IF('Données brutes'!AE94="Oui",1,IF('Données brutes'!AE94="Non",0,0))</f>
        <v>0</v>
      </c>
      <c r="Q104" s="5">
        <f>IF('Données brutes'!AG94="Oui",1,IF('Données brutes'!AG94="Non",0,0))</f>
        <v>0</v>
      </c>
      <c r="S104" s="9">
        <f t="shared" si="14"/>
        <v>6</v>
      </c>
      <c r="T104" s="14">
        <f t="shared" si="15"/>
        <v>-51</v>
      </c>
      <c r="U104" s="14">
        <f t="shared" si="16"/>
        <v>-51</v>
      </c>
      <c r="V104" s="9">
        <f t="shared" si="17"/>
        <v>-51</v>
      </c>
      <c r="W104" s="16">
        <f t="shared" si="18"/>
        <v>6</v>
      </c>
      <c r="AB104" s="9">
        <f t="shared" si="10"/>
        <v>0</v>
      </c>
      <c r="AC104" s="9">
        <f t="shared" si="11"/>
        <v>0</v>
      </c>
      <c r="AD104" s="5">
        <f t="shared" si="19"/>
        <v>11</v>
      </c>
      <c r="AE104" s="5">
        <f t="shared" si="12"/>
        <v>7</v>
      </c>
      <c r="AF104" s="11">
        <f t="shared" si="13"/>
        <v>6.3636363636363633</v>
      </c>
    </row>
    <row r="105" spans="1:32" x14ac:dyDescent="0.2">
      <c r="A105" s="5" t="str">
        <f>'Données brutes'!B95</f>
        <v>MEDVU</v>
      </c>
      <c r="B105" s="5">
        <f>IF('Données brutes'!R95="Oui",2,IF('Données brutes'!R95="Non",0,0))</f>
        <v>2</v>
      </c>
      <c r="D105" s="5">
        <f>IF('Données brutes'!T95="Oui",2,IF('Données brutes'!T95="Non",0,0))</f>
        <v>2</v>
      </c>
      <c r="F105" s="5">
        <f>IF('Données brutes'!V95="Oui",1,IF('Données brutes'!V95="Non",0,0))</f>
        <v>1</v>
      </c>
      <c r="H105" s="5">
        <f>IF('Données brutes'!X95="Oui",1,IF('Données brutes'!X95="Non",0,IF('Données brutes'!X95="NA","NA",0)))</f>
        <v>1</v>
      </c>
      <c r="J105" s="5">
        <f>IF('Données brutes'!Z95="Oui",1,IF('Données brutes'!Z95="Non",0,IF('Données brutes'!Z95="NA","NA",0)))</f>
        <v>1</v>
      </c>
      <c r="L105" s="5">
        <f>IF('Données brutes'!AB95="Oui",1,IF('Données brutes'!AB95="Non",0,0))</f>
        <v>1</v>
      </c>
      <c r="M105" s="5">
        <f>IF('Données brutes'!AC95="Oui",1,IF('Données brutes'!AC95="Non",0,0))</f>
        <v>1</v>
      </c>
      <c r="O105" s="5">
        <f>IF('Données brutes'!AE95="Oui",1,IF('Données brutes'!AE95="Non",0,0))</f>
        <v>1</v>
      </c>
      <c r="Q105" s="5">
        <f>IF('Données brutes'!AG95="Oui",1,IF('Données brutes'!AG95="Non",0,0))</f>
        <v>1</v>
      </c>
      <c r="S105" s="9">
        <f t="shared" si="14"/>
        <v>10</v>
      </c>
      <c r="T105" s="14">
        <f t="shared" si="15"/>
        <v>-51</v>
      </c>
      <c r="U105" s="14">
        <f t="shared" si="16"/>
        <v>-51</v>
      </c>
      <c r="V105" s="9">
        <f t="shared" si="17"/>
        <v>-51</v>
      </c>
      <c r="W105" s="16">
        <f t="shared" si="18"/>
        <v>10</v>
      </c>
      <c r="AB105" s="9">
        <f t="shared" si="10"/>
        <v>0</v>
      </c>
      <c r="AC105" s="9">
        <f t="shared" si="11"/>
        <v>0</v>
      </c>
      <c r="AD105" s="5">
        <f t="shared" si="19"/>
        <v>11</v>
      </c>
      <c r="AE105" s="5">
        <f t="shared" si="12"/>
        <v>11</v>
      </c>
      <c r="AF105" s="11">
        <f t="shared" si="13"/>
        <v>10</v>
      </c>
    </row>
    <row r="106" spans="1:32" x14ac:dyDescent="0.2">
      <c r="A106" s="5" t="e">
        <f>'Données brutes'!#REF!</f>
        <v>#REF!</v>
      </c>
      <c r="B106" s="5" t="e">
        <f>IF('Données brutes'!#REF!="Oui",2,IF('Données brutes'!#REF!="Non",0,0))</f>
        <v>#REF!</v>
      </c>
      <c r="D106" s="5" t="e">
        <f>IF('Données brutes'!#REF!="Oui",2,IF('Données brutes'!#REF!="Non",0,0))</f>
        <v>#REF!</v>
      </c>
      <c r="F106" s="5" t="e">
        <f>IF('Données brutes'!#REF!="Oui",1,IF('Données brutes'!#REF!="Non",0,0))</f>
        <v>#REF!</v>
      </c>
      <c r="H106" s="5" t="e">
        <f>IF('Données brutes'!#REF!="Oui",1,IF('Données brutes'!#REF!="Non",0,IF('Données brutes'!#REF!="NA","NA",0)))</f>
        <v>#REF!</v>
      </c>
      <c r="J106" s="5" t="e">
        <f>IF('Données brutes'!#REF!="Oui",1,IF('Données brutes'!#REF!="Non",0,IF('Données brutes'!#REF!="NA","NA",0)))</f>
        <v>#REF!</v>
      </c>
      <c r="L106" s="5" t="e">
        <f>IF('Données brutes'!#REF!="Oui",1,IF('Données brutes'!#REF!="Non",0,0))</f>
        <v>#REF!</v>
      </c>
      <c r="M106" s="5" t="e">
        <f>IF('Données brutes'!#REF!="Oui",1,IF('Données brutes'!#REF!="Non",0,0))</f>
        <v>#REF!</v>
      </c>
      <c r="O106" s="5" t="e">
        <f>IF('Données brutes'!#REF!="Oui",1,IF('Données brutes'!#REF!="Non",0,0))</f>
        <v>#REF!</v>
      </c>
      <c r="Q106" s="5" t="e">
        <f>IF('Données brutes'!#REF!="Oui",1,IF('Données brutes'!#REF!="Non",0,0))</f>
        <v>#REF!</v>
      </c>
      <c r="S106" s="9" t="e">
        <f t="shared" si="14"/>
        <v>#REF!</v>
      </c>
      <c r="T106" s="14" t="e">
        <f t="shared" si="15"/>
        <v>#REF!</v>
      </c>
      <c r="U106" s="14" t="e">
        <f t="shared" si="16"/>
        <v>#REF!</v>
      </c>
      <c r="V106" s="9" t="e">
        <f t="shared" si="17"/>
        <v>#REF!</v>
      </c>
      <c r="W106" s="16" t="e">
        <f t="shared" si="18"/>
        <v>#REF!</v>
      </c>
      <c r="AB106" s="9" t="e">
        <f t="shared" si="10"/>
        <v>#REF!</v>
      </c>
      <c r="AC106" s="9" t="e">
        <f t="shared" si="11"/>
        <v>#REF!</v>
      </c>
      <c r="AD106" s="5" t="e">
        <f t="shared" si="19"/>
        <v>#REF!</v>
      </c>
      <c r="AE106" s="5" t="e">
        <f t="shared" si="12"/>
        <v>#REF!</v>
      </c>
      <c r="AF106" s="11" t="e">
        <f t="shared" si="13"/>
        <v>#REF!</v>
      </c>
    </row>
    <row r="107" spans="1:32" x14ac:dyDescent="0.2">
      <c r="A107" s="5" t="str">
        <f>'Données brutes'!B96</f>
        <v>MesDocteurs</v>
      </c>
      <c r="B107" s="5">
        <f>IF('Données brutes'!R96="Oui",2,IF('Données brutes'!R96="Non",0,0))</f>
        <v>2</v>
      </c>
      <c r="D107" s="5">
        <f>IF('Données brutes'!T96="Oui",2,IF('Données brutes'!T96="Non",0,0))</f>
        <v>2</v>
      </c>
      <c r="F107" s="5">
        <f>IF('Données brutes'!V96="Oui",1,IF('Données brutes'!V96="Non",0,0))</f>
        <v>1</v>
      </c>
      <c r="H107" s="5">
        <f>IF('Données brutes'!X96="Oui",1,IF('Données brutes'!X96="Non",0,IF('Données brutes'!X96="NA","NA",0)))</f>
        <v>1</v>
      </c>
      <c r="J107" s="5">
        <f>IF('Données brutes'!Z96="Oui",1,IF('Données brutes'!Z96="Non",0,IF('Données brutes'!Z96="NA","NA",0)))</f>
        <v>1</v>
      </c>
      <c r="L107" s="5">
        <f>IF('Données brutes'!AB96="Oui",1,IF('Données brutes'!AB96="Non",0,0))</f>
        <v>1</v>
      </c>
      <c r="M107" s="5">
        <f>IF('Données brutes'!AC96="Oui",1,IF('Données brutes'!AC96="Non",0,0))</f>
        <v>1</v>
      </c>
      <c r="O107" s="5">
        <f>IF('Données brutes'!AE96="Oui",1,IF('Données brutes'!AE96="Non",0,0))</f>
        <v>1</v>
      </c>
      <c r="Q107" s="5">
        <f>IF('Données brutes'!AG96="Oui",1,IF('Données brutes'!AG96="Non",0,0))</f>
        <v>1</v>
      </c>
      <c r="S107" s="9">
        <f t="shared" si="14"/>
        <v>10</v>
      </c>
      <c r="T107" s="14">
        <f t="shared" si="15"/>
        <v>-51</v>
      </c>
      <c r="U107" s="14">
        <f t="shared" si="16"/>
        <v>-51</v>
      </c>
      <c r="V107" s="9">
        <f t="shared" si="17"/>
        <v>-51</v>
      </c>
      <c r="W107" s="16">
        <f t="shared" si="18"/>
        <v>10</v>
      </c>
      <c r="AB107" s="9">
        <f t="shared" si="10"/>
        <v>0</v>
      </c>
      <c r="AC107" s="9">
        <f t="shared" si="11"/>
        <v>0</v>
      </c>
      <c r="AD107" s="5">
        <f t="shared" si="19"/>
        <v>11</v>
      </c>
      <c r="AE107" s="5">
        <f t="shared" si="12"/>
        <v>11</v>
      </c>
      <c r="AF107" s="11">
        <f t="shared" si="13"/>
        <v>10</v>
      </c>
    </row>
    <row r="108" spans="1:32" x14ac:dyDescent="0.2">
      <c r="A108" s="5" t="str">
        <f>'Données brutes'!B97</f>
        <v>MHLINK (Télésuivi, Télésurveillance, Téléconsultation, Alertes) et MHCARE (Téléconsultation, HAD,Dossier Patient Médical et Soins, Gestion Alertes)</v>
      </c>
      <c r="B108" s="5">
        <f>IF('Données brutes'!R97="Oui",2,IF('Données brutes'!R97="Non",0,0))</f>
        <v>2</v>
      </c>
      <c r="D108" s="5">
        <f>IF('Données brutes'!T97="Oui",2,IF('Données brutes'!T97="Non",0,0))</f>
        <v>2</v>
      </c>
      <c r="F108" s="5">
        <f>IF('Données brutes'!V97="Oui",1,IF('Données brutes'!V97="Non",0,0))</f>
        <v>1</v>
      </c>
      <c r="H108" s="5">
        <f>IF('Données brutes'!X97="Oui",1,IF('Données brutes'!X97="Non",0,IF('Données brutes'!X97="NA","NA",0)))</f>
        <v>1</v>
      </c>
      <c r="J108" s="5">
        <f>IF('Données brutes'!Z97="Oui",1,IF('Données brutes'!Z97="Non",0,IF('Données brutes'!Z97="NA","NA",0)))</f>
        <v>1</v>
      </c>
      <c r="L108" s="5">
        <f>IF('Données brutes'!AB97="Oui",1,IF('Données brutes'!AB97="Non",0,0))</f>
        <v>1</v>
      </c>
      <c r="M108" s="5">
        <f>IF('Données brutes'!AC97="Oui",1,IF('Données brutes'!AC97="Non",0,0))</f>
        <v>1</v>
      </c>
      <c r="O108" s="5">
        <f>IF('Données brutes'!AE97="Oui",1,IF('Données brutes'!AE97="Non",0,0))</f>
        <v>1</v>
      </c>
      <c r="Q108" s="5">
        <f>IF('Données brutes'!AG97="Oui",1,IF('Données brutes'!AG97="Non",0,0))</f>
        <v>1</v>
      </c>
      <c r="S108" s="9">
        <f t="shared" si="14"/>
        <v>10</v>
      </c>
      <c r="T108" s="14">
        <f t="shared" si="15"/>
        <v>-51</v>
      </c>
      <c r="U108" s="14">
        <f t="shared" si="16"/>
        <v>-51</v>
      </c>
      <c r="V108" s="9">
        <f t="shared" si="17"/>
        <v>-51</v>
      </c>
      <c r="W108" s="16">
        <f t="shared" si="18"/>
        <v>10</v>
      </c>
      <c r="AB108" s="9">
        <f t="shared" si="10"/>
        <v>0</v>
      </c>
      <c r="AC108" s="9">
        <f t="shared" si="11"/>
        <v>0</v>
      </c>
      <c r="AD108" s="5">
        <f t="shared" si="19"/>
        <v>11</v>
      </c>
      <c r="AE108" s="5">
        <f t="shared" si="12"/>
        <v>11</v>
      </c>
      <c r="AF108" s="11">
        <f t="shared" si="13"/>
        <v>10</v>
      </c>
    </row>
    <row r="109" spans="1:32" x14ac:dyDescent="0.2">
      <c r="A109" s="5" t="str">
        <f>'Données brutes'!B98</f>
        <v>MIA Confort</v>
      </c>
      <c r="B109" s="5">
        <f>IF('Données brutes'!R98="Oui",2,IF('Données brutes'!R98="Non",0,0))</f>
        <v>2</v>
      </c>
      <c r="D109" s="5">
        <f>IF('Données brutes'!T98="Oui",2,IF('Données brutes'!T98="Non",0,0))</f>
        <v>0</v>
      </c>
      <c r="F109" s="5">
        <f>IF('Données brutes'!V98="Oui",1,IF('Données brutes'!V98="Non",0,0))</f>
        <v>0</v>
      </c>
      <c r="H109" s="5">
        <f>IF('Données brutes'!X98="Oui",1,IF('Données brutes'!X98="Non",0,IF('Données brutes'!X98="NA","NA",0)))</f>
        <v>0</v>
      </c>
      <c r="J109" s="5" t="str">
        <f>IF('Données brutes'!Z98="Oui",1,IF('Données brutes'!Z98="Non",0,IF('Données brutes'!Z98="NA","NA",0)))</f>
        <v>NA</v>
      </c>
      <c r="L109" s="5">
        <f>IF('Données brutes'!AB98="Oui",1,IF('Données brutes'!AB98="Non",0,0))</f>
        <v>0</v>
      </c>
      <c r="M109" s="5">
        <f>IF('Données brutes'!AC98="Oui",1,IF('Données brutes'!AC98="Non",0,0))</f>
        <v>1</v>
      </c>
      <c r="O109" s="5">
        <f>IF('Données brutes'!AE98="Oui",1,IF('Données brutes'!AE98="Non",0,0))</f>
        <v>0</v>
      </c>
      <c r="Q109" s="5">
        <f>IF('Données brutes'!AG98="Oui",1,IF('Données brutes'!AG98="Non",0,0))</f>
        <v>0</v>
      </c>
      <c r="S109" s="9">
        <f t="shared" si="14"/>
        <v>-51</v>
      </c>
      <c r="T109" s="14">
        <f t="shared" si="15"/>
        <v>-51</v>
      </c>
      <c r="U109" s="14">
        <f t="shared" si="16"/>
        <v>3</v>
      </c>
      <c r="V109" s="9" t="b">
        <f t="shared" si="17"/>
        <v>0</v>
      </c>
      <c r="W109" s="16">
        <f t="shared" si="18"/>
        <v>3</v>
      </c>
      <c r="AB109" s="9">
        <f t="shared" si="10"/>
        <v>0</v>
      </c>
      <c r="AC109" s="9">
        <f t="shared" si="11"/>
        <v>1</v>
      </c>
      <c r="AD109" s="5">
        <f t="shared" si="19"/>
        <v>10</v>
      </c>
      <c r="AE109" s="5">
        <f t="shared" si="12"/>
        <v>3</v>
      </c>
      <c r="AF109" s="11">
        <f t="shared" si="13"/>
        <v>3</v>
      </c>
    </row>
    <row r="110" spans="1:32" x14ac:dyDescent="0.2">
      <c r="A110" s="5" t="str">
        <f>'Données brutes'!B99</f>
        <v>MICHEL EMELIANOFF</v>
      </c>
      <c r="B110" s="5">
        <f>IF('Données brutes'!R99="Oui",2,IF('Données brutes'!R99="Non",0,0))</f>
        <v>2</v>
      </c>
      <c r="D110" s="5">
        <f>IF('Données brutes'!T99="Oui",2,IF('Données brutes'!T99="Non",0,0))</f>
        <v>2</v>
      </c>
      <c r="F110" s="5">
        <f>IF('Données brutes'!V99="Oui",1,IF('Données brutes'!V99="Non",0,0))</f>
        <v>1</v>
      </c>
      <c r="H110" s="5">
        <f>IF('Données brutes'!X99="Oui",1,IF('Données brutes'!X99="Non",0,IF('Données brutes'!X99="NA","NA",0)))</f>
        <v>1</v>
      </c>
      <c r="J110" s="5">
        <f>IF('Données brutes'!Z99="Oui",1,IF('Données brutes'!Z99="Non",0,IF('Données brutes'!Z99="NA","NA",0)))</f>
        <v>0</v>
      </c>
      <c r="L110" s="5">
        <f>IF('Données brutes'!AB99="Oui",1,IF('Données brutes'!AB99="Non",0,0))</f>
        <v>1</v>
      </c>
      <c r="M110" s="5">
        <f>IF('Données brutes'!AC99="Oui",1,IF('Données brutes'!AC99="Non",0,0))</f>
        <v>1</v>
      </c>
      <c r="O110" s="5">
        <f>IF('Données brutes'!AE99="Oui",1,IF('Données brutes'!AE99="Non",0,0))</f>
        <v>1</v>
      </c>
      <c r="Q110" s="5">
        <f>IF('Données brutes'!AG99="Oui",1,IF('Données brutes'!AG99="Non",0,0))</f>
        <v>1</v>
      </c>
      <c r="S110" s="9">
        <f t="shared" si="14"/>
        <v>9.5</v>
      </c>
      <c r="T110" s="14">
        <f t="shared" si="15"/>
        <v>-51</v>
      </c>
      <c r="U110" s="14">
        <f t="shared" si="16"/>
        <v>-51</v>
      </c>
      <c r="V110" s="9">
        <f t="shared" si="17"/>
        <v>-51</v>
      </c>
      <c r="W110" s="16">
        <f t="shared" si="18"/>
        <v>9.5</v>
      </c>
      <c r="AB110" s="9">
        <f t="shared" si="10"/>
        <v>0</v>
      </c>
      <c r="AC110" s="9">
        <f t="shared" si="11"/>
        <v>0</v>
      </c>
      <c r="AD110" s="5">
        <f t="shared" si="19"/>
        <v>11</v>
      </c>
      <c r="AE110" s="5">
        <f t="shared" si="12"/>
        <v>10</v>
      </c>
      <c r="AF110" s="11">
        <f t="shared" si="13"/>
        <v>9.0909090909090899</v>
      </c>
    </row>
    <row r="111" spans="1:32" x14ac:dyDescent="0.2">
      <c r="A111" s="5" t="str">
        <f>'Données brutes'!B100</f>
        <v>MONALI</v>
      </c>
      <c r="B111" s="5">
        <f>IF('Données brutes'!R100="Oui",2,IF('Données brutes'!R100="Non",0,0))</f>
        <v>2</v>
      </c>
      <c r="D111" s="5">
        <f>IF('Données brutes'!T100="Oui",2,IF('Données brutes'!T100="Non",0,0))</f>
        <v>2</v>
      </c>
      <c r="F111" s="5">
        <f>IF('Données brutes'!V100="Oui",1,IF('Données brutes'!V100="Non",0,0))</f>
        <v>1</v>
      </c>
      <c r="H111" s="5">
        <f>IF('Données brutes'!X100="Oui",1,IF('Données brutes'!X100="Non",0,IF('Données brutes'!X100="NA","NA",0)))</f>
        <v>1</v>
      </c>
      <c r="J111" s="5">
        <f>IF('Données brutes'!Z100="Oui",1,IF('Données brutes'!Z100="Non",0,IF('Données brutes'!Z100="NA","NA",0)))</f>
        <v>1</v>
      </c>
      <c r="L111" s="5">
        <f>IF('Données brutes'!AB100="Oui",1,IF('Données brutes'!AB100="Non",0,0))</f>
        <v>1</v>
      </c>
      <c r="M111" s="5">
        <f>IF('Données brutes'!AC100="Oui",1,IF('Données brutes'!AC100="Non",0,0))</f>
        <v>1</v>
      </c>
      <c r="O111" s="5">
        <f>IF('Données brutes'!AE100="Oui",1,IF('Données brutes'!AE100="Non",0,0))</f>
        <v>1</v>
      </c>
      <c r="Q111" s="5">
        <f>IF('Données brutes'!AG100="Oui",1,IF('Données brutes'!AG100="Non",0,0))</f>
        <v>1</v>
      </c>
      <c r="S111" s="9">
        <f t="shared" si="14"/>
        <v>10</v>
      </c>
      <c r="T111" s="14">
        <f t="shared" si="15"/>
        <v>-51</v>
      </c>
      <c r="U111" s="14">
        <f t="shared" si="16"/>
        <v>-51</v>
      </c>
      <c r="V111" s="9">
        <f t="shared" si="17"/>
        <v>-51</v>
      </c>
      <c r="W111" s="16">
        <f t="shared" si="18"/>
        <v>10</v>
      </c>
      <c r="AB111" s="9">
        <f t="shared" ref="AB111:AB168" si="20">IF(H111="NA",1,0)</f>
        <v>0</v>
      </c>
      <c r="AC111" s="9">
        <f t="shared" ref="AC111:AC168" si="21">IF(J111="NA",1,0)</f>
        <v>0</v>
      </c>
      <c r="AD111" s="5">
        <f t="shared" si="19"/>
        <v>11</v>
      </c>
      <c r="AE111" s="5">
        <f t="shared" ref="AE111:AE168" si="22">B111+D111+F111+IF(H111="NA",0,IF(H111=1,1,IF(H111=0,0,99999)))+IF(J111="NA",0,IF(J111=1,1,IF(J111=0,0,99999)))+L111+M111+O111+Q111</f>
        <v>11</v>
      </c>
      <c r="AF111" s="11">
        <f t="shared" ref="AF111:AF168" si="23">AE111/AD111*10</f>
        <v>10</v>
      </c>
    </row>
    <row r="112" spans="1:32" x14ac:dyDescent="0.2">
      <c r="A112" s="5" t="str">
        <f>'Données brutes'!B101</f>
        <v>MonMedecin.org</v>
      </c>
      <c r="B112" s="5">
        <f>IF('Données brutes'!R101="Oui",2,IF('Données brutes'!R101="Non",0,0))</f>
        <v>2</v>
      </c>
      <c r="D112" s="5">
        <f>IF('Données brutes'!T101="Oui",2,IF('Données brutes'!T101="Non",0,0))</f>
        <v>2</v>
      </c>
      <c r="F112" s="5">
        <f>IF('Données brutes'!V101="Oui",1,IF('Données brutes'!V101="Non",0,0))</f>
        <v>1</v>
      </c>
      <c r="H112" s="5">
        <f>IF('Données brutes'!X101="Oui",1,IF('Données brutes'!X101="Non",0,IF('Données brutes'!X101="NA","NA",0)))</f>
        <v>1</v>
      </c>
      <c r="J112" s="5">
        <f>IF('Données brutes'!Z101="Oui",1,IF('Données brutes'!Z101="Non",0,IF('Données brutes'!Z101="NA","NA",0)))</f>
        <v>1</v>
      </c>
      <c r="L112" s="5">
        <f>IF('Données brutes'!AB101="Oui",1,IF('Données brutes'!AB101="Non",0,0))</f>
        <v>1</v>
      </c>
      <c r="M112" s="5">
        <f>IF('Données brutes'!AC101="Oui",1,IF('Données brutes'!AC101="Non",0,0))</f>
        <v>1</v>
      </c>
      <c r="O112" s="5">
        <f>IF('Données brutes'!AE101="Oui",1,IF('Données brutes'!AE101="Non",0,0))</f>
        <v>1</v>
      </c>
      <c r="Q112" s="5">
        <f>IF('Données brutes'!AG101="Oui",1,IF('Données brutes'!AG101="Non",0,0))</f>
        <v>1</v>
      </c>
      <c r="S112" s="9">
        <f t="shared" ref="S112:S168" si="24">IF(H112&lt;&gt;"NA",IF(J112&lt;&gt;"NA",(((B112+D112+F112+J112+L112+M112+O112+Q112)/10+(B112+D112+F112+H112+L112+M112+O112+Q112)/10))*5,-51),-51)</f>
        <v>10</v>
      </c>
      <c r="T112" s="14">
        <f t="shared" ref="T112:T168" si="25">IF(H112="NA",IF(J112&lt;&gt;"NA",B112+D112+F112+J112+L112+M112+O112+Q112,-51),-51)</f>
        <v>-51</v>
      </c>
      <c r="U112" s="14">
        <f t="shared" ref="U112:U168" si="26">IF(J112="NA",IF(H112&lt;&gt;"NA",B112+D112+F112+H112+L112+M112+O112+Q112,-51),-51)</f>
        <v>-51</v>
      </c>
      <c r="V112" s="9">
        <f t="shared" ref="V112:V168" si="27">IF(J112="NA",IF(H112="NA",-51),-51)</f>
        <v>-51</v>
      </c>
      <c r="W112" s="16">
        <f t="shared" ref="W112:W168" si="28">IF(S112&lt;&gt;-51,S112,IF(T112&lt;&gt;-51,T112,IF(U112&lt;&gt;-51,U112,-51)))</f>
        <v>10</v>
      </c>
      <c r="AB112" s="9">
        <f t="shared" si="20"/>
        <v>0</v>
      </c>
      <c r="AC112" s="9">
        <f t="shared" si="21"/>
        <v>0</v>
      </c>
      <c r="AD112" s="5">
        <f t="shared" ref="AD112:AD168" si="29">11-AB112-AC112</f>
        <v>11</v>
      </c>
      <c r="AE112" s="5">
        <f t="shared" si="22"/>
        <v>11</v>
      </c>
      <c r="AF112" s="11">
        <f t="shared" si="23"/>
        <v>10</v>
      </c>
    </row>
    <row r="113" spans="1:32" x14ac:dyDescent="0.2">
      <c r="A113" s="5" t="str">
        <f>'Données brutes'!B102</f>
        <v>My Res’O Téléconsult’</v>
      </c>
      <c r="B113" s="5">
        <f>IF('Données brutes'!R102="Oui",2,IF('Données brutes'!R102="Non",0,0))</f>
        <v>2</v>
      </c>
      <c r="D113" s="5">
        <f>IF('Données brutes'!T102="Oui",2,IF('Données brutes'!T102="Non",0,0))</f>
        <v>2</v>
      </c>
      <c r="F113" s="5">
        <f>IF('Données brutes'!V102="Oui",1,IF('Données brutes'!V102="Non",0,0))</f>
        <v>1</v>
      </c>
      <c r="H113" s="5">
        <f>IF('Données brutes'!X102="Oui",1,IF('Données brutes'!X102="Non",0,IF('Données brutes'!X102="NA","NA",0)))</f>
        <v>1</v>
      </c>
      <c r="J113" s="5">
        <f>IF('Données brutes'!Z102="Oui",1,IF('Données brutes'!Z102="Non",0,IF('Données brutes'!Z102="NA","NA",0)))</f>
        <v>1</v>
      </c>
      <c r="L113" s="5">
        <f>IF('Données brutes'!AB102="Oui",1,IF('Données brutes'!AB102="Non",0,0))</f>
        <v>1</v>
      </c>
      <c r="M113" s="5">
        <f>IF('Données brutes'!AC102="Oui",1,IF('Données brutes'!AC102="Non",0,0))</f>
        <v>0</v>
      </c>
      <c r="O113" s="5">
        <f>IF('Données brutes'!AE102="Oui",1,IF('Données brutes'!AE102="Non",0,0))</f>
        <v>1</v>
      </c>
      <c r="Q113" s="5">
        <f>IF('Données brutes'!AG102="Oui",1,IF('Données brutes'!AG102="Non",0,0))</f>
        <v>1</v>
      </c>
      <c r="S113" s="9">
        <f t="shared" si="24"/>
        <v>9</v>
      </c>
      <c r="T113" s="14">
        <f t="shared" si="25"/>
        <v>-51</v>
      </c>
      <c r="U113" s="14">
        <f t="shared" si="26"/>
        <v>-51</v>
      </c>
      <c r="V113" s="9">
        <f t="shared" si="27"/>
        <v>-51</v>
      </c>
      <c r="W113" s="16">
        <f t="shared" si="28"/>
        <v>9</v>
      </c>
      <c r="AB113" s="9">
        <f t="shared" si="20"/>
        <v>0</v>
      </c>
      <c r="AC113" s="9">
        <f t="shared" si="21"/>
        <v>0</v>
      </c>
      <c r="AD113" s="5">
        <f t="shared" si="29"/>
        <v>11</v>
      </c>
      <c r="AE113" s="5">
        <f t="shared" si="22"/>
        <v>10</v>
      </c>
      <c r="AF113" s="11">
        <f t="shared" si="23"/>
        <v>9.0909090909090899</v>
      </c>
    </row>
    <row r="114" spans="1:32" x14ac:dyDescent="0.2">
      <c r="A114" s="5" t="str">
        <f>'Données brutes'!B103</f>
        <v>myDiabby Healthcare</v>
      </c>
      <c r="B114" s="5">
        <f>IF('Données brutes'!R103="Oui",2,IF('Données brutes'!R103="Non",0,0))</f>
        <v>2</v>
      </c>
      <c r="D114" s="5">
        <f>IF('Données brutes'!T103="Oui",2,IF('Données brutes'!T103="Non",0,0))</f>
        <v>2</v>
      </c>
      <c r="F114" s="5">
        <f>IF('Données brutes'!V103="Oui",1,IF('Données brutes'!V103="Non",0,0))</f>
        <v>1</v>
      </c>
      <c r="H114" s="5">
        <f>IF('Données brutes'!X103="Oui",1,IF('Données brutes'!X103="Non",0,IF('Données brutes'!X103="NA","NA",0)))</f>
        <v>1</v>
      </c>
      <c r="J114" s="5">
        <f>IF('Données brutes'!Z103="Oui",1,IF('Données brutes'!Z103="Non",0,IF('Données brutes'!Z103="NA","NA",0)))</f>
        <v>1</v>
      </c>
      <c r="L114" s="5">
        <f>IF('Données brutes'!AB103="Oui",1,IF('Données brutes'!AB103="Non",0,0))</f>
        <v>1</v>
      </c>
      <c r="M114" s="5">
        <f>IF('Données brutes'!AC103="Oui",1,IF('Données brutes'!AC103="Non",0,0))</f>
        <v>1</v>
      </c>
      <c r="O114" s="5">
        <f>IF('Données brutes'!AE103="Oui",1,IF('Données brutes'!AE103="Non",0,0))</f>
        <v>1</v>
      </c>
      <c r="Q114" s="5">
        <f>IF('Données brutes'!AG103="Oui",1,IF('Données brutes'!AG103="Non",0,0))</f>
        <v>1</v>
      </c>
      <c r="S114" s="9">
        <f t="shared" si="24"/>
        <v>10</v>
      </c>
      <c r="T114" s="14">
        <f t="shared" si="25"/>
        <v>-51</v>
      </c>
      <c r="U114" s="14">
        <f t="shared" si="26"/>
        <v>-51</v>
      </c>
      <c r="V114" s="9">
        <f t="shared" si="27"/>
        <v>-51</v>
      </c>
      <c r="W114" s="16">
        <f t="shared" si="28"/>
        <v>10</v>
      </c>
      <c r="AB114" s="9">
        <f t="shared" si="20"/>
        <v>0</v>
      </c>
      <c r="AC114" s="9">
        <f t="shared" si="21"/>
        <v>0</v>
      </c>
      <c r="AD114" s="5">
        <f t="shared" si="29"/>
        <v>11</v>
      </c>
      <c r="AE114" s="5">
        <f t="shared" si="22"/>
        <v>11</v>
      </c>
      <c r="AF114" s="11">
        <f t="shared" si="23"/>
        <v>10</v>
      </c>
    </row>
    <row r="115" spans="1:32" x14ac:dyDescent="0.2">
      <c r="A115" s="5" t="str">
        <f>'Données brutes'!B104</f>
        <v>NephroWise</v>
      </c>
      <c r="B115" s="5">
        <f>IF('Données brutes'!R104="Oui",2,IF('Données brutes'!R104="Non",0,0))</f>
        <v>2</v>
      </c>
      <c r="D115" s="5">
        <f>IF('Données brutes'!T104="Oui",2,IF('Données brutes'!T104="Non",0,0))</f>
        <v>2</v>
      </c>
      <c r="F115" s="5">
        <f>IF('Données brutes'!V104="Oui",1,IF('Données brutes'!V104="Non",0,0))</f>
        <v>1</v>
      </c>
      <c r="H115" s="5">
        <f>IF('Données brutes'!X104="Oui",1,IF('Données brutes'!X104="Non",0,IF('Données brutes'!X104="NA","NA",0)))</f>
        <v>1</v>
      </c>
      <c r="J115" s="5">
        <f>IF('Données brutes'!Z104="Oui",1,IF('Données brutes'!Z104="Non",0,IF('Données brutes'!Z104="NA","NA",0)))</f>
        <v>1</v>
      </c>
      <c r="L115" s="5">
        <f>IF('Données brutes'!AB104="Oui",1,IF('Données brutes'!AB104="Non",0,0))</f>
        <v>1</v>
      </c>
      <c r="M115" s="5">
        <f>IF('Données brutes'!AC104="Oui",1,IF('Données brutes'!AC104="Non",0,0))</f>
        <v>1</v>
      </c>
      <c r="O115" s="5">
        <f>IF('Données brutes'!AE104="Oui",1,IF('Données brutes'!AE104="Non",0,0))</f>
        <v>1</v>
      </c>
      <c r="Q115" s="5">
        <f>IF('Données brutes'!AG104="Oui",1,IF('Données brutes'!AG104="Non",0,0))</f>
        <v>1</v>
      </c>
      <c r="S115" s="9">
        <f t="shared" si="24"/>
        <v>10</v>
      </c>
      <c r="T115" s="14">
        <f t="shared" si="25"/>
        <v>-51</v>
      </c>
      <c r="U115" s="14">
        <f t="shared" si="26"/>
        <v>-51</v>
      </c>
      <c r="V115" s="9">
        <f t="shared" si="27"/>
        <v>-51</v>
      </c>
      <c r="W115" s="16">
        <f t="shared" si="28"/>
        <v>10</v>
      </c>
      <c r="AB115" s="9">
        <f t="shared" si="20"/>
        <v>0</v>
      </c>
      <c r="AC115" s="9">
        <f t="shared" si="21"/>
        <v>0</v>
      </c>
      <c r="AD115" s="5">
        <f t="shared" si="29"/>
        <v>11</v>
      </c>
      <c r="AE115" s="5">
        <f t="shared" si="22"/>
        <v>11</v>
      </c>
      <c r="AF115" s="11">
        <f t="shared" si="23"/>
        <v>10</v>
      </c>
    </row>
    <row r="116" spans="1:32" x14ac:dyDescent="0.2">
      <c r="A116" s="5" t="str">
        <f>'Données brutes'!B105</f>
        <v>NEXUS platform - eConsult et eConsult Covid-19</v>
      </c>
      <c r="B116" s="5">
        <f>IF('Données brutes'!R105="Oui",2,IF('Données brutes'!R105="Non",0,0))</f>
        <v>2</v>
      </c>
      <c r="D116" s="5">
        <f>IF('Données brutes'!T105="Oui",2,IF('Données brutes'!T105="Non",0,0))</f>
        <v>2</v>
      </c>
      <c r="F116" s="5">
        <f>IF('Données brutes'!V105="Oui",1,IF('Données brutes'!V105="Non",0,0))</f>
        <v>1</v>
      </c>
      <c r="H116" s="5">
        <f>IF('Données brutes'!X105="Oui",1,IF('Données brutes'!X105="Non",0,IF('Données brutes'!X105="NA","NA",0)))</f>
        <v>1</v>
      </c>
      <c r="J116" s="5">
        <f>IF('Données brutes'!Z105="Oui",1,IF('Données brutes'!Z105="Non",0,IF('Données brutes'!Z105="NA","NA",0)))</f>
        <v>1</v>
      </c>
      <c r="L116" s="5">
        <f>IF('Données brutes'!AB105="Oui",1,IF('Données brutes'!AB105="Non",0,0))</f>
        <v>0</v>
      </c>
      <c r="M116" s="5">
        <f>IF('Données brutes'!AC105="Oui",1,IF('Données brutes'!AC105="Non",0,0))</f>
        <v>1</v>
      </c>
      <c r="O116" s="5">
        <f>IF('Données brutes'!AE105="Oui",1,IF('Données brutes'!AE105="Non",0,0))</f>
        <v>1</v>
      </c>
      <c r="Q116" s="5">
        <f>IF('Données brutes'!AG105="Oui",1,IF('Données brutes'!AG105="Non",0,0))</f>
        <v>1</v>
      </c>
      <c r="S116" s="9">
        <f t="shared" si="24"/>
        <v>9</v>
      </c>
      <c r="T116" s="14">
        <f t="shared" si="25"/>
        <v>-51</v>
      </c>
      <c r="U116" s="14">
        <f t="shared" si="26"/>
        <v>-51</v>
      </c>
      <c r="V116" s="9">
        <f t="shared" si="27"/>
        <v>-51</v>
      </c>
      <c r="W116" s="16">
        <f t="shared" si="28"/>
        <v>9</v>
      </c>
      <c r="AB116" s="9">
        <f t="shared" si="20"/>
        <v>0</v>
      </c>
      <c r="AC116" s="9">
        <f t="shared" si="21"/>
        <v>0</v>
      </c>
      <c r="AD116" s="5">
        <f t="shared" si="29"/>
        <v>11</v>
      </c>
      <c r="AE116" s="5">
        <f t="shared" si="22"/>
        <v>10</v>
      </c>
      <c r="AF116" s="11">
        <f t="shared" si="23"/>
        <v>9.0909090909090899</v>
      </c>
    </row>
    <row r="117" spans="1:32" x14ac:dyDescent="0.2">
      <c r="A117" s="5" t="str">
        <f>'Données brutes'!B106</f>
        <v>NEXUS platform - Télémédecine en EHPAD</v>
      </c>
      <c r="B117" s="5">
        <f>IF('Données brutes'!R106="Oui",2,IF('Données brutes'!R106="Non",0,0))</f>
        <v>2</v>
      </c>
      <c r="D117" s="5">
        <f>IF('Données brutes'!T106="Oui",2,IF('Données brutes'!T106="Non",0,0))</f>
        <v>2</v>
      </c>
      <c r="F117" s="5">
        <f>IF('Données brutes'!V106="Oui",1,IF('Données brutes'!V106="Non",0,0))</f>
        <v>1</v>
      </c>
      <c r="H117" s="5">
        <f>IF('Données brutes'!X106="Oui",1,IF('Données brutes'!X106="Non",0,IF('Données brutes'!X106="NA","NA",0)))</f>
        <v>1</v>
      </c>
      <c r="J117" s="5">
        <f>IF('Données brutes'!Z106="Oui",1,IF('Données brutes'!Z106="Non",0,IF('Données brutes'!Z106="NA","NA",0)))</f>
        <v>1</v>
      </c>
      <c r="L117" s="5">
        <f>IF('Données brutes'!AB106="Oui",1,IF('Données brutes'!AB106="Non",0,0))</f>
        <v>0</v>
      </c>
      <c r="M117" s="5">
        <f>IF('Données brutes'!AC106="Oui",1,IF('Données brutes'!AC106="Non",0,0))</f>
        <v>1</v>
      </c>
      <c r="O117" s="5">
        <f>IF('Données brutes'!AE106="Oui",1,IF('Données brutes'!AE106="Non",0,0))</f>
        <v>1</v>
      </c>
      <c r="Q117" s="5">
        <f>IF('Données brutes'!AG106="Oui",1,IF('Données brutes'!AG106="Non",0,0))</f>
        <v>1</v>
      </c>
      <c r="S117" s="9">
        <f t="shared" si="24"/>
        <v>9</v>
      </c>
      <c r="T117" s="14">
        <f t="shared" si="25"/>
        <v>-51</v>
      </c>
      <c r="U117" s="14">
        <f t="shared" si="26"/>
        <v>-51</v>
      </c>
      <c r="V117" s="9">
        <f t="shared" si="27"/>
        <v>-51</v>
      </c>
      <c r="W117" s="16">
        <f t="shared" si="28"/>
        <v>9</v>
      </c>
      <c r="AB117" s="9">
        <f t="shared" si="20"/>
        <v>0</v>
      </c>
      <c r="AC117" s="9">
        <f t="shared" si="21"/>
        <v>0</v>
      </c>
      <c r="AD117" s="5">
        <f t="shared" si="29"/>
        <v>11</v>
      </c>
      <c r="AE117" s="5">
        <f t="shared" si="22"/>
        <v>10</v>
      </c>
      <c r="AF117" s="11">
        <f t="shared" si="23"/>
        <v>9.0909090909090899</v>
      </c>
    </row>
    <row r="118" spans="1:32" x14ac:dyDescent="0.2">
      <c r="A118" s="5" t="str">
        <f>'Données brutes'!B107</f>
        <v>NOMADEEC</v>
      </c>
      <c r="B118" s="5">
        <f>IF('Données brutes'!R107="Oui",2,IF('Données brutes'!R107="Non",0,0))</f>
        <v>2</v>
      </c>
      <c r="D118" s="5">
        <f>IF('Données brutes'!T107="Oui",2,IF('Données brutes'!T107="Non",0,0))</f>
        <v>2</v>
      </c>
      <c r="F118" s="5">
        <f>IF('Données brutes'!V107="Oui",1,IF('Données brutes'!V107="Non",0,0))</f>
        <v>1</v>
      </c>
      <c r="H118" s="5">
        <f>IF('Données brutes'!X107="Oui",1,IF('Données brutes'!X107="Non",0,IF('Données brutes'!X107="NA","NA",0)))</f>
        <v>1</v>
      </c>
      <c r="J118" s="5">
        <f>IF('Données brutes'!Z107="Oui",1,IF('Données brutes'!Z107="Non",0,IF('Données brutes'!Z107="NA","NA",0)))</f>
        <v>1</v>
      </c>
      <c r="L118" s="5">
        <f>IF('Données brutes'!AB107="Oui",1,IF('Données brutes'!AB107="Non",0,0))</f>
        <v>1</v>
      </c>
      <c r="M118" s="5">
        <f>IF('Données brutes'!AC107="Oui",1,IF('Données brutes'!AC107="Non",0,0))</f>
        <v>1</v>
      </c>
      <c r="O118" s="5">
        <f>IF('Données brutes'!AE107="Oui",1,IF('Données brutes'!AE107="Non",0,0))</f>
        <v>1</v>
      </c>
      <c r="Q118" s="5">
        <f>IF('Données brutes'!AG107="Oui",1,IF('Données brutes'!AG107="Non",0,0))</f>
        <v>1</v>
      </c>
      <c r="S118" s="9">
        <f t="shared" si="24"/>
        <v>10</v>
      </c>
      <c r="T118" s="14">
        <f t="shared" si="25"/>
        <v>-51</v>
      </c>
      <c r="U118" s="14">
        <f t="shared" si="26"/>
        <v>-51</v>
      </c>
      <c r="V118" s="9">
        <f t="shared" si="27"/>
        <v>-51</v>
      </c>
      <c r="W118" s="16">
        <f t="shared" si="28"/>
        <v>10</v>
      </c>
      <c r="AB118" s="9">
        <f t="shared" si="20"/>
        <v>0</v>
      </c>
      <c r="AC118" s="9">
        <f t="shared" si="21"/>
        <v>0</v>
      </c>
      <c r="AD118" s="5">
        <f t="shared" si="29"/>
        <v>11</v>
      </c>
      <c r="AE118" s="5">
        <f t="shared" si="22"/>
        <v>11</v>
      </c>
      <c r="AF118" s="11">
        <f t="shared" si="23"/>
        <v>10</v>
      </c>
    </row>
    <row r="119" spans="1:32" x14ac:dyDescent="0.2">
      <c r="A119" s="5" t="str">
        <f>'Données brutes'!B108</f>
        <v>Odys web (solution Covalia de Maincare)</v>
      </c>
      <c r="B119" s="5">
        <f>IF('Données brutes'!R108="Oui",2,IF('Données brutes'!R108="Non",0,0))</f>
        <v>2</v>
      </c>
      <c r="D119" s="5">
        <f>IF('Données brutes'!T108="Oui",2,IF('Données brutes'!T108="Non",0,0))</f>
        <v>2</v>
      </c>
      <c r="F119" s="5">
        <f>IF('Données brutes'!V108="Oui",1,IF('Données brutes'!V108="Non",0,0))</f>
        <v>1</v>
      </c>
      <c r="H119" s="5">
        <f>IF('Données brutes'!X108="Oui",1,IF('Données brutes'!X108="Non",0,IF('Données brutes'!X108="NA","NA",0)))</f>
        <v>1</v>
      </c>
      <c r="J119" s="5">
        <f>IF('Données brutes'!Z108="Oui",1,IF('Données brutes'!Z108="Non",0,IF('Données brutes'!Z108="NA","NA",0)))</f>
        <v>1</v>
      </c>
      <c r="L119" s="5">
        <f>IF('Données brutes'!AB108="Oui",1,IF('Données brutes'!AB108="Non",0,0))</f>
        <v>1</v>
      </c>
      <c r="M119" s="5">
        <f>IF('Données brutes'!AC108="Oui",1,IF('Données brutes'!AC108="Non",0,0))</f>
        <v>0</v>
      </c>
      <c r="O119" s="5">
        <f>IF('Données brutes'!AE108="Oui",1,IF('Données brutes'!AE108="Non",0,0))</f>
        <v>1</v>
      </c>
      <c r="Q119" s="5">
        <f>IF('Données brutes'!AG108="Oui",1,IF('Données brutes'!AG108="Non",0,0))</f>
        <v>1</v>
      </c>
      <c r="S119" s="9">
        <f t="shared" si="24"/>
        <v>9</v>
      </c>
      <c r="T119" s="14">
        <f t="shared" si="25"/>
        <v>-51</v>
      </c>
      <c r="U119" s="14">
        <f t="shared" si="26"/>
        <v>-51</v>
      </c>
      <c r="V119" s="9">
        <f t="shared" si="27"/>
        <v>-51</v>
      </c>
      <c r="W119" s="16">
        <f t="shared" si="28"/>
        <v>9</v>
      </c>
      <c r="AB119" s="9">
        <f t="shared" si="20"/>
        <v>0</v>
      </c>
      <c r="AC119" s="9">
        <f t="shared" si="21"/>
        <v>0</v>
      </c>
      <c r="AD119" s="5">
        <f t="shared" si="29"/>
        <v>11</v>
      </c>
      <c r="AE119" s="5">
        <f t="shared" si="22"/>
        <v>10</v>
      </c>
      <c r="AF119" s="11">
        <f t="shared" si="23"/>
        <v>9.0909090909090899</v>
      </c>
    </row>
    <row r="120" spans="1:32" x14ac:dyDescent="0.2">
      <c r="A120" s="5" t="str">
        <f>'Données brutes'!B109</f>
        <v>Office 365 Teams</v>
      </c>
      <c r="B120" s="5">
        <f>IF('Données brutes'!R109="Oui",2,IF('Données brutes'!R109="Non",0,0))</f>
        <v>2</v>
      </c>
      <c r="D120" s="5">
        <f>IF('Données brutes'!T109="Oui",2,IF('Données brutes'!T109="Non",0,0))</f>
        <v>2</v>
      </c>
      <c r="F120" s="5">
        <f>IF('Données brutes'!V109="Oui",1,IF('Données brutes'!V109="Non",0,0))</f>
        <v>1</v>
      </c>
      <c r="H120" s="5">
        <f>IF('Données brutes'!X109="Oui",1,IF('Données brutes'!X109="Non",0,IF('Données brutes'!X109="NA","NA",0)))</f>
        <v>1</v>
      </c>
      <c r="J120" s="5">
        <f>IF('Données brutes'!Z109="Oui",1,IF('Données brutes'!Z109="Non",0,IF('Données brutes'!Z109="NA","NA",0)))</f>
        <v>0</v>
      </c>
      <c r="L120" s="5">
        <f>IF('Données brutes'!AB109="Oui",1,IF('Données brutes'!AB109="Non",0,0))</f>
        <v>0</v>
      </c>
      <c r="M120" s="5">
        <f>IF('Données brutes'!AC109="Oui",1,IF('Données brutes'!AC109="Non",0,0))</f>
        <v>0</v>
      </c>
      <c r="O120" s="5">
        <f>IF('Données brutes'!AE109="Oui",1,IF('Données brutes'!AE109="Non",0,0))</f>
        <v>0</v>
      </c>
      <c r="Q120" s="5">
        <f>IF('Données brutes'!AG109="Oui",1,IF('Données brutes'!AG109="Non",0,0))</f>
        <v>1</v>
      </c>
      <c r="S120" s="9">
        <f t="shared" si="24"/>
        <v>6.4999999999999991</v>
      </c>
      <c r="T120" s="14">
        <f t="shared" si="25"/>
        <v>-51</v>
      </c>
      <c r="U120" s="14">
        <f t="shared" si="26"/>
        <v>-51</v>
      </c>
      <c r="V120" s="9">
        <f t="shared" si="27"/>
        <v>-51</v>
      </c>
      <c r="W120" s="16">
        <f t="shared" si="28"/>
        <v>6.4999999999999991</v>
      </c>
      <c r="AB120" s="9">
        <f t="shared" si="20"/>
        <v>0</v>
      </c>
      <c r="AC120" s="9">
        <f t="shared" si="21"/>
        <v>0</v>
      </c>
      <c r="AD120" s="5">
        <f t="shared" si="29"/>
        <v>11</v>
      </c>
      <c r="AE120" s="5">
        <f t="shared" si="22"/>
        <v>7</v>
      </c>
      <c r="AF120" s="11">
        <f t="shared" si="23"/>
        <v>6.3636363636363633</v>
      </c>
    </row>
    <row r="121" spans="1:32" x14ac:dyDescent="0.2">
      <c r="A121" s="5" t="str">
        <f>'Données brutes'!B110</f>
        <v>Olvid</v>
      </c>
      <c r="B121" s="5">
        <f>IF('Données brutes'!R110="Oui",2,IF('Données brutes'!R110="Non",0,0))</f>
        <v>2</v>
      </c>
      <c r="D121" s="5">
        <f>IF('Données brutes'!T110="Oui",2,IF('Données brutes'!T110="Non",0,0))</f>
        <v>0</v>
      </c>
      <c r="F121" s="5">
        <f>IF('Données brutes'!V110="Oui",1,IF('Données brutes'!V110="Non",0,0))</f>
        <v>0</v>
      </c>
      <c r="H121" s="5" t="str">
        <f>IF('Données brutes'!X110="Oui",1,IF('Données brutes'!X110="Non",0,IF('Données brutes'!X110="NA","NA",0)))</f>
        <v>NA</v>
      </c>
      <c r="J121" s="5">
        <f>IF('Données brutes'!Z110="Oui",1,IF('Données brutes'!Z110="Non",0,IF('Données brutes'!Z110="NA","NA",0)))</f>
        <v>1</v>
      </c>
      <c r="L121" s="5">
        <f>IF('Données brutes'!AB110="Oui",1,IF('Données brutes'!AB110="Non",0,0))</f>
        <v>0</v>
      </c>
      <c r="M121" s="5">
        <f>IF('Données brutes'!AC110="Oui",1,IF('Données brutes'!AC110="Non",0,0))</f>
        <v>1</v>
      </c>
      <c r="O121" s="5">
        <f>IF('Données brutes'!AE110="Oui",1,IF('Données brutes'!AE110="Non",0,0))</f>
        <v>0</v>
      </c>
      <c r="Q121" s="5">
        <f>IF('Données brutes'!AG110="Oui",1,IF('Données brutes'!AG110="Non",0,0))</f>
        <v>0</v>
      </c>
      <c r="S121" s="9">
        <f t="shared" si="24"/>
        <v>-51</v>
      </c>
      <c r="T121" s="14">
        <f t="shared" si="25"/>
        <v>4</v>
      </c>
      <c r="U121" s="14">
        <f t="shared" si="26"/>
        <v>-51</v>
      </c>
      <c r="V121" s="9">
        <f t="shared" si="27"/>
        <v>-51</v>
      </c>
      <c r="W121" s="16">
        <f t="shared" si="28"/>
        <v>4</v>
      </c>
      <c r="AB121" s="9">
        <f t="shared" si="20"/>
        <v>1</v>
      </c>
      <c r="AC121" s="9">
        <f t="shared" si="21"/>
        <v>0</v>
      </c>
      <c r="AD121" s="5">
        <f t="shared" si="29"/>
        <v>10</v>
      </c>
      <c r="AE121" s="5">
        <f t="shared" si="22"/>
        <v>4</v>
      </c>
      <c r="AF121" s="11">
        <f t="shared" si="23"/>
        <v>4</v>
      </c>
    </row>
    <row r="122" spans="1:32" x14ac:dyDescent="0.2">
      <c r="A122" s="5" t="e">
        <f>'Données brutes'!#REF!</f>
        <v>#REF!</v>
      </c>
      <c r="B122" s="5" t="e">
        <f>IF('Données brutes'!#REF!="Oui",2,IF('Données brutes'!#REF!="Non",0,0))</f>
        <v>#REF!</v>
      </c>
      <c r="D122" s="5" t="e">
        <f>IF('Données brutes'!#REF!="Oui",2,IF('Données brutes'!#REF!="Non",0,0))</f>
        <v>#REF!</v>
      </c>
      <c r="F122" s="5" t="e">
        <f>IF('Données brutes'!#REF!="Oui",1,IF('Données brutes'!#REF!="Non",0,0))</f>
        <v>#REF!</v>
      </c>
      <c r="H122" s="5" t="e">
        <f>IF('Données brutes'!#REF!="Oui",1,IF('Données brutes'!#REF!="Non",0,IF('Données brutes'!#REF!="NA","NA",0)))</f>
        <v>#REF!</v>
      </c>
      <c r="J122" s="5" t="e">
        <f>IF('Données brutes'!#REF!="Oui",1,IF('Données brutes'!#REF!="Non",0,IF('Données brutes'!#REF!="NA","NA",0)))</f>
        <v>#REF!</v>
      </c>
      <c r="L122" s="5" t="e">
        <f>IF('Données brutes'!#REF!="Oui",1,IF('Données brutes'!#REF!="Non",0,0))</f>
        <v>#REF!</v>
      </c>
      <c r="M122" s="5" t="e">
        <f>IF('Données brutes'!#REF!="Oui",1,IF('Données brutes'!#REF!="Non",0,0))</f>
        <v>#REF!</v>
      </c>
      <c r="O122" s="5" t="e">
        <f>IF('Données brutes'!#REF!="Oui",1,IF('Données brutes'!#REF!="Non",0,0))</f>
        <v>#REF!</v>
      </c>
      <c r="Q122" s="5" t="e">
        <f>IF('Données brutes'!#REF!="Oui",1,IF('Données brutes'!#REF!="Non",0,0))</f>
        <v>#REF!</v>
      </c>
      <c r="S122" s="9" t="e">
        <f t="shared" si="24"/>
        <v>#REF!</v>
      </c>
      <c r="T122" s="14" t="e">
        <f t="shared" si="25"/>
        <v>#REF!</v>
      </c>
      <c r="U122" s="14" t="e">
        <f t="shared" si="26"/>
        <v>#REF!</v>
      </c>
      <c r="V122" s="9" t="e">
        <f t="shared" si="27"/>
        <v>#REF!</v>
      </c>
      <c r="W122" s="16" t="e">
        <f t="shared" si="28"/>
        <v>#REF!</v>
      </c>
      <c r="AB122" s="9" t="e">
        <f t="shared" si="20"/>
        <v>#REF!</v>
      </c>
      <c r="AC122" s="9" t="e">
        <f t="shared" si="21"/>
        <v>#REF!</v>
      </c>
      <c r="AD122" s="5" t="e">
        <f t="shared" si="29"/>
        <v>#REF!</v>
      </c>
      <c r="AE122" s="5" t="e">
        <f t="shared" si="22"/>
        <v>#REF!</v>
      </c>
      <c r="AF122" s="11" t="e">
        <f t="shared" si="23"/>
        <v>#REF!</v>
      </c>
    </row>
    <row r="123" spans="1:32" x14ac:dyDescent="0.2">
      <c r="A123" s="5" t="str">
        <f>'Données brutes'!B111</f>
        <v>OncoWise</v>
      </c>
      <c r="B123" s="5">
        <f>IF('Données brutes'!R111="Oui",2,IF('Données brutes'!R111="Non",0,0))</f>
        <v>2</v>
      </c>
      <c r="D123" s="5">
        <f>IF('Données brutes'!T111="Oui",2,IF('Données brutes'!T111="Non",0,0))</f>
        <v>2</v>
      </c>
      <c r="F123" s="5">
        <f>IF('Données brutes'!V111="Oui",1,IF('Données brutes'!V111="Non",0,0))</f>
        <v>1</v>
      </c>
      <c r="H123" s="5">
        <f>IF('Données brutes'!X111="Oui",1,IF('Données brutes'!X111="Non",0,IF('Données brutes'!X111="NA","NA",0)))</f>
        <v>1</v>
      </c>
      <c r="J123" s="5">
        <f>IF('Données brutes'!Z111="Oui",1,IF('Données brutes'!Z111="Non",0,IF('Données brutes'!Z111="NA","NA",0)))</f>
        <v>1</v>
      </c>
      <c r="L123" s="5">
        <f>IF('Données brutes'!AB111="Oui",1,IF('Données brutes'!AB111="Non",0,0))</f>
        <v>1</v>
      </c>
      <c r="M123" s="5">
        <f>IF('Données brutes'!AC111="Oui",1,IF('Données brutes'!AC111="Non",0,0))</f>
        <v>1</v>
      </c>
      <c r="O123" s="5">
        <f>IF('Données brutes'!AE111="Oui",1,IF('Données brutes'!AE111="Non",0,0))</f>
        <v>1</v>
      </c>
      <c r="Q123" s="5">
        <f>IF('Données brutes'!AG111="Oui",1,IF('Données brutes'!AG111="Non",0,0))</f>
        <v>1</v>
      </c>
      <c r="S123" s="9">
        <f t="shared" si="24"/>
        <v>10</v>
      </c>
      <c r="T123" s="14">
        <f t="shared" si="25"/>
        <v>-51</v>
      </c>
      <c r="U123" s="14">
        <f t="shared" si="26"/>
        <v>-51</v>
      </c>
      <c r="V123" s="9">
        <f t="shared" si="27"/>
        <v>-51</v>
      </c>
      <c r="W123" s="16">
        <f t="shared" si="28"/>
        <v>10</v>
      </c>
      <c r="AB123" s="9">
        <f t="shared" si="20"/>
        <v>0</v>
      </c>
      <c r="AC123" s="9">
        <f t="shared" si="21"/>
        <v>0</v>
      </c>
      <c r="AD123" s="5">
        <f t="shared" si="29"/>
        <v>11</v>
      </c>
      <c r="AE123" s="5">
        <f t="shared" si="22"/>
        <v>11</v>
      </c>
      <c r="AF123" s="11">
        <f t="shared" si="23"/>
        <v>10</v>
      </c>
    </row>
    <row r="124" spans="1:32" x14ac:dyDescent="0.2">
      <c r="A124" s="5" t="e">
        <f>'Données brutes'!#REF!</f>
        <v>#REF!</v>
      </c>
      <c r="B124" s="5" t="e">
        <f>IF('Données brutes'!#REF!="Oui",2,IF('Données brutes'!#REF!="Non",0,0))</f>
        <v>#REF!</v>
      </c>
      <c r="D124" s="5" t="e">
        <f>IF('Données brutes'!#REF!="Oui",2,IF('Données brutes'!#REF!="Non",0,0))</f>
        <v>#REF!</v>
      </c>
      <c r="F124" s="5" t="e">
        <f>IF('Données brutes'!#REF!="Oui",1,IF('Données brutes'!#REF!="Non",0,0))</f>
        <v>#REF!</v>
      </c>
      <c r="H124" s="5" t="e">
        <f>IF('Données brutes'!#REF!="Oui",1,IF('Données brutes'!#REF!="Non",0,IF('Données brutes'!#REF!="NA","NA",0)))</f>
        <v>#REF!</v>
      </c>
      <c r="J124" s="5" t="e">
        <f>IF('Données brutes'!#REF!="Oui",1,IF('Données brutes'!#REF!="Non",0,IF('Données brutes'!#REF!="NA","NA",0)))</f>
        <v>#REF!</v>
      </c>
      <c r="L124" s="5" t="e">
        <f>IF('Données brutes'!#REF!="Oui",1,IF('Données brutes'!#REF!="Non",0,0))</f>
        <v>#REF!</v>
      </c>
      <c r="M124" s="5" t="e">
        <f>IF('Données brutes'!#REF!="Oui",1,IF('Données brutes'!#REF!="Non",0,0))</f>
        <v>#REF!</v>
      </c>
      <c r="O124" s="5" t="e">
        <f>IF('Données brutes'!#REF!="Oui",1,IF('Données brutes'!#REF!="Non",0,0))</f>
        <v>#REF!</v>
      </c>
      <c r="Q124" s="5" t="e">
        <f>IF('Données brutes'!#REF!="Oui",1,IF('Données brutes'!#REF!="Non",0,0))</f>
        <v>#REF!</v>
      </c>
      <c r="S124" s="9" t="e">
        <f t="shared" si="24"/>
        <v>#REF!</v>
      </c>
      <c r="T124" s="14" t="e">
        <f t="shared" si="25"/>
        <v>#REF!</v>
      </c>
      <c r="U124" s="14" t="e">
        <f t="shared" si="26"/>
        <v>#REF!</v>
      </c>
      <c r="V124" s="9" t="e">
        <f t="shared" si="27"/>
        <v>#REF!</v>
      </c>
      <c r="W124" s="16" t="e">
        <f t="shared" si="28"/>
        <v>#REF!</v>
      </c>
      <c r="AB124" s="9" t="e">
        <f t="shared" si="20"/>
        <v>#REF!</v>
      </c>
      <c r="AC124" s="9" t="e">
        <f t="shared" si="21"/>
        <v>#REF!</v>
      </c>
      <c r="AD124" s="5" t="e">
        <f t="shared" si="29"/>
        <v>#REF!</v>
      </c>
      <c r="AE124" s="5" t="e">
        <f t="shared" si="22"/>
        <v>#REF!</v>
      </c>
      <c r="AF124" s="11" t="e">
        <f t="shared" si="23"/>
        <v>#REF!</v>
      </c>
    </row>
    <row r="125" spans="1:32" x14ac:dyDescent="0.2">
      <c r="A125" s="5" t="str">
        <f>'Données brutes'!B112</f>
        <v>Optim’HomeCare</v>
      </c>
      <c r="B125" s="5">
        <f>IF('Données brutes'!R112="Oui",2,IF('Données brutes'!R112="Non",0,0))</f>
        <v>2</v>
      </c>
      <c r="D125" s="5">
        <f>IF('Données brutes'!T112="Oui",2,IF('Données brutes'!T112="Non",0,0))</f>
        <v>2</v>
      </c>
      <c r="F125" s="5">
        <f>IF('Données brutes'!V112="Oui",1,IF('Données brutes'!V112="Non",0,0))</f>
        <v>1</v>
      </c>
      <c r="H125" s="5" t="str">
        <f>IF('Données brutes'!X112="Oui",1,IF('Données brutes'!X112="Non",0,IF('Données brutes'!X112="NA","NA",0)))</f>
        <v>NA</v>
      </c>
      <c r="J125" s="5">
        <f>IF('Données brutes'!Z112="Oui",1,IF('Données brutes'!Z112="Non",0,IF('Données brutes'!Z112="NA","NA",0)))</f>
        <v>1</v>
      </c>
      <c r="L125" s="5">
        <f>IF('Données brutes'!AB112="Oui",1,IF('Données brutes'!AB112="Non",0,0))</f>
        <v>1</v>
      </c>
      <c r="M125" s="5">
        <f>IF('Données brutes'!AC112="Oui",1,IF('Données brutes'!AC112="Non",0,0))</f>
        <v>0</v>
      </c>
      <c r="O125" s="5">
        <f>IF('Données brutes'!AE112="Oui",1,IF('Données brutes'!AE112="Non",0,0))</f>
        <v>1</v>
      </c>
      <c r="Q125" s="5">
        <f>IF('Données brutes'!AG112="Oui",1,IF('Données brutes'!AG112="Non",0,0))</f>
        <v>1</v>
      </c>
      <c r="S125" s="9">
        <f t="shared" si="24"/>
        <v>-51</v>
      </c>
      <c r="T125" s="14">
        <f t="shared" si="25"/>
        <v>9</v>
      </c>
      <c r="U125" s="14">
        <f t="shared" si="26"/>
        <v>-51</v>
      </c>
      <c r="V125" s="9">
        <f t="shared" si="27"/>
        <v>-51</v>
      </c>
      <c r="W125" s="16">
        <f t="shared" si="28"/>
        <v>9</v>
      </c>
      <c r="AB125" s="9">
        <f t="shared" si="20"/>
        <v>1</v>
      </c>
      <c r="AC125" s="9">
        <f t="shared" si="21"/>
        <v>0</v>
      </c>
      <c r="AD125" s="5">
        <f t="shared" si="29"/>
        <v>10</v>
      </c>
      <c r="AE125" s="5">
        <f t="shared" si="22"/>
        <v>9</v>
      </c>
      <c r="AF125" s="11">
        <f t="shared" si="23"/>
        <v>9</v>
      </c>
    </row>
    <row r="126" spans="1:32" x14ac:dyDescent="0.2">
      <c r="A126" s="5" t="str">
        <f>'Données brutes'!B113</f>
        <v xml:space="preserve">Ordoclic </v>
      </c>
      <c r="B126" s="5">
        <f>IF('Données brutes'!R113="Oui",2,IF('Données brutes'!R113="Non",0,0))</f>
        <v>2</v>
      </c>
      <c r="D126" s="5">
        <f>IF('Données brutes'!T113="Oui",2,IF('Données brutes'!T113="Non",0,0))</f>
        <v>2</v>
      </c>
      <c r="F126" s="5">
        <f>IF('Données brutes'!V113="Oui",1,IF('Données brutes'!V113="Non",0,0))</f>
        <v>1</v>
      </c>
      <c r="H126" s="5" t="str">
        <f>IF('Données brutes'!X113="Oui",1,IF('Données brutes'!X113="Non",0,IF('Données brutes'!X113="NA","NA",0)))</f>
        <v>NA</v>
      </c>
      <c r="J126" s="5">
        <f>IF('Données brutes'!Z113="Oui",1,IF('Données brutes'!Z113="Non",0,IF('Données brutes'!Z113="NA","NA",0)))</f>
        <v>1</v>
      </c>
      <c r="L126" s="5">
        <f>IF('Données brutes'!AB113="Oui",1,IF('Données brutes'!AB113="Non",0,0))</f>
        <v>1</v>
      </c>
      <c r="M126" s="5">
        <f>IF('Données brutes'!AC113="Oui",1,IF('Données brutes'!AC113="Non",0,0))</f>
        <v>1</v>
      </c>
      <c r="O126" s="5">
        <f>IF('Données brutes'!AE113="Oui",1,IF('Données brutes'!AE113="Non",0,0))</f>
        <v>1</v>
      </c>
      <c r="Q126" s="5">
        <f>IF('Données brutes'!AG113="Oui",1,IF('Données brutes'!AG113="Non",0,0))</f>
        <v>1</v>
      </c>
      <c r="S126" s="9">
        <f t="shared" si="24"/>
        <v>-51</v>
      </c>
      <c r="T126" s="14">
        <f t="shared" si="25"/>
        <v>10</v>
      </c>
      <c r="U126" s="14">
        <f t="shared" si="26"/>
        <v>-51</v>
      </c>
      <c r="V126" s="9">
        <f t="shared" si="27"/>
        <v>-51</v>
      </c>
      <c r="W126" s="16">
        <f t="shared" si="28"/>
        <v>10</v>
      </c>
      <c r="AB126" s="9">
        <f t="shared" si="20"/>
        <v>1</v>
      </c>
      <c r="AC126" s="9">
        <f t="shared" si="21"/>
        <v>0</v>
      </c>
      <c r="AD126" s="5">
        <f t="shared" si="29"/>
        <v>10</v>
      </c>
      <c r="AE126" s="5">
        <f t="shared" si="22"/>
        <v>10</v>
      </c>
      <c r="AF126" s="11">
        <f t="shared" si="23"/>
        <v>10</v>
      </c>
    </row>
    <row r="127" spans="1:32" x14ac:dyDescent="0.2">
      <c r="A127" s="5" t="str">
        <f>'Données brutes'!B114</f>
        <v>Orion Health RPM</v>
      </c>
      <c r="B127" s="5">
        <f>IF('Données brutes'!R114="Oui",2,IF('Données brutes'!R114="Non",0,0))</f>
        <v>2</v>
      </c>
      <c r="D127" s="5">
        <f>IF('Données brutes'!T114="Oui",2,IF('Données brutes'!T114="Non",0,0))</f>
        <v>0</v>
      </c>
      <c r="F127" s="5">
        <f>IF('Données brutes'!V114="Oui",1,IF('Données brutes'!V114="Non",0,0))</f>
        <v>0</v>
      </c>
      <c r="H127" s="5" t="str">
        <f>IF('Données brutes'!X114="Oui",1,IF('Données brutes'!X114="Non",0,IF('Données brutes'!X114="NA","NA",0)))</f>
        <v>NA</v>
      </c>
      <c r="J127" s="5">
        <f>IF('Données brutes'!Z114="Oui",1,IF('Données brutes'!Z114="Non",0,IF('Données brutes'!Z114="NA","NA",0)))</f>
        <v>1</v>
      </c>
      <c r="L127" s="5">
        <f>IF('Données brutes'!AB114="Oui",1,IF('Données brutes'!AB114="Non",0,0))</f>
        <v>1</v>
      </c>
      <c r="M127" s="5">
        <f>IF('Données brutes'!AC114="Oui",1,IF('Données brutes'!AC114="Non",0,0))</f>
        <v>1</v>
      </c>
      <c r="O127" s="5">
        <f>IF('Données brutes'!AE114="Oui",1,IF('Données brutes'!AE114="Non",0,0))</f>
        <v>1</v>
      </c>
      <c r="Q127" s="5">
        <f>IF('Données brutes'!AG114="Oui",1,IF('Données brutes'!AG114="Non",0,0))</f>
        <v>1</v>
      </c>
      <c r="S127" s="9">
        <f t="shared" si="24"/>
        <v>-51</v>
      </c>
      <c r="T127" s="14">
        <f t="shared" si="25"/>
        <v>7</v>
      </c>
      <c r="U127" s="14">
        <f t="shared" si="26"/>
        <v>-51</v>
      </c>
      <c r="V127" s="9">
        <f t="shared" si="27"/>
        <v>-51</v>
      </c>
      <c r="W127" s="16">
        <f t="shared" si="28"/>
        <v>7</v>
      </c>
      <c r="AB127" s="9">
        <f t="shared" si="20"/>
        <v>1</v>
      </c>
      <c r="AC127" s="9">
        <f t="shared" si="21"/>
        <v>0</v>
      </c>
      <c r="AD127" s="5">
        <f t="shared" si="29"/>
        <v>10</v>
      </c>
      <c r="AE127" s="5">
        <f t="shared" si="22"/>
        <v>7</v>
      </c>
      <c r="AF127" s="11">
        <f t="shared" si="23"/>
        <v>7</v>
      </c>
    </row>
    <row r="128" spans="1:32" x14ac:dyDescent="0.2">
      <c r="A128" s="5" t="str">
        <f>'Données brutes'!B115</f>
        <v xml:space="preserve">Ōtzii </v>
      </c>
      <c r="B128" s="5">
        <f>IF('Données brutes'!R115="Oui",2,IF('Données brutes'!R115="Non",0,0))</f>
        <v>2</v>
      </c>
      <c r="D128" s="5">
        <f>IF('Données brutes'!T115="Oui",2,IF('Données brutes'!T115="Non",0,0))</f>
        <v>2</v>
      </c>
      <c r="F128" s="5">
        <f>IF('Données brutes'!V115="Oui",1,IF('Données brutes'!V115="Non",0,0))</f>
        <v>1</v>
      </c>
      <c r="H128" s="5">
        <f>IF('Données brutes'!X115="Oui",1,IF('Données brutes'!X115="Non",0,IF('Données brutes'!X115="NA","NA",0)))</f>
        <v>1</v>
      </c>
      <c r="J128" s="5">
        <f>IF('Données brutes'!Z115="Oui",1,IF('Données brutes'!Z115="Non",0,IF('Données brutes'!Z115="NA","NA",0)))</f>
        <v>1</v>
      </c>
      <c r="L128" s="5">
        <f>IF('Données brutes'!AB115="Oui",1,IF('Données brutes'!AB115="Non",0,0))</f>
        <v>1</v>
      </c>
      <c r="M128" s="5">
        <f>IF('Données brutes'!AC115="Oui",1,IF('Données brutes'!AC115="Non",0,0))</f>
        <v>1</v>
      </c>
      <c r="O128" s="5">
        <f>IF('Données brutes'!AE115="Oui",1,IF('Données brutes'!AE115="Non",0,0))</f>
        <v>1</v>
      </c>
      <c r="Q128" s="5">
        <f>IF('Données brutes'!AG115="Oui",1,IF('Données brutes'!AG115="Non",0,0))</f>
        <v>1</v>
      </c>
      <c r="S128" s="9">
        <f t="shared" si="24"/>
        <v>10</v>
      </c>
      <c r="T128" s="14">
        <f t="shared" si="25"/>
        <v>-51</v>
      </c>
      <c r="U128" s="14">
        <f t="shared" si="26"/>
        <v>-51</v>
      </c>
      <c r="V128" s="9">
        <f t="shared" si="27"/>
        <v>-51</v>
      </c>
      <c r="W128" s="16">
        <f t="shared" si="28"/>
        <v>10</v>
      </c>
      <c r="AB128" s="9">
        <f t="shared" si="20"/>
        <v>0</v>
      </c>
      <c r="AC128" s="9">
        <f t="shared" si="21"/>
        <v>0</v>
      </c>
      <c r="AD128" s="5">
        <f t="shared" si="29"/>
        <v>11</v>
      </c>
      <c r="AE128" s="5">
        <f t="shared" si="22"/>
        <v>11</v>
      </c>
      <c r="AF128" s="11">
        <f t="shared" si="23"/>
        <v>10</v>
      </c>
    </row>
    <row r="129" spans="1:32" x14ac:dyDescent="0.2">
      <c r="A129" s="5" t="str">
        <f>'Données brutes'!B116</f>
        <v>P-A-D et IDELAB</v>
      </c>
      <c r="B129" s="5">
        <f>IF('Données brutes'!R116="Oui",2,IF('Données brutes'!R116="Non",0,0))</f>
        <v>2</v>
      </c>
      <c r="D129" s="5">
        <f>IF('Données brutes'!T116="Oui",2,IF('Données brutes'!T116="Non",0,0))</f>
        <v>2</v>
      </c>
      <c r="F129" s="5">
        <f>IF('Données brutes'!V116="Oui",1,IF('Données brutes'!V116="Non",0,0))</f>
        <v>1</v>
      </c>
      <c r="H129" s="5" t="str">
        <f>IF('Données brutes'!X116="Oui",1,IF('Données brutes'!X116="Non",0,IF('Données brutes'!X116="NA","NA",0)))</f>
        <v>NA</v>
      </c>
      <c r="J129" s="5">
        <f>IF('Données brutes'!Z116="Oui",1,IF('Données brutes'!Z116="Non",0,IF('Données brutes'!Z116="NA","NA",0)))</f>
        <v>1</v>
      </c>
      <c r="L129" s="5">
        <f>IF('Données brutes'!AB116="Oui",1,IF('Données brutes'!AB116="Non",0,0))</f>
        <v>1</v>
      </c>
      <c r="M129" s="5">
        <f>IF('Données brutes'!AC116="Oui",1,IF('Données brutes'!AC116="Non",0,0))</f>
        <v>0</v>
      </c>
      <c r="O129" s="5">
        <f>IF('Données brutes'!AE116="Oui",1,IF('Données brutes'!AE116="Non",0,0))</f>
        <v>0</v>
      </c>
      <c r="Q129" s="5">
        <f>IF('Données brutes'!AG116="Oui",1,IF('Données brutes'!AG116="Non",0,0))</f>
        <v>1</v>
      </c>
      <c r="S129" s="9">
        <f t="shared" si="24"/>
        <v>-51</v>
      </c>
      <c r="T129" s="14">
        <f t="shared" si="25"/>
        <v>8</v>
      </c>
      <c r="U129" s="14">
        <f t="shared" si="26"/>
        <v>-51</v>
      </c>
      <c r="V129" s="9">
        <f t="shared" si="27"/>
        <v>-51</v>
      </c>
      <c r="W129" s="16">
        <f t="shared" si="28"/>
        <v>8</v>
      </c>
      <c r="AB129" s="9">
        <f t="shared" si="20"/>
        <v>1</v>
      </c>
      <c r="AC129" s="9">
        <f t="shared" si="21"/>
        <v>0</v>
      </c>
      <c r="AD129" s="5">
        <f t="shared" si="29"/>
        <v>10</v>
      </c>
      <c r="AE129" s="5">
        <f t="shared" si="22"/>
        <v>8</v>
      </c>
      <c r="AF129" s="11">
        <f t="shared" si="23"/>
        <v>8</v>
      </c>
    </row>
    <row r="130" spans="1:32" x14ac:dyDescent="0.2">
      <c r="A130" s="5" t="str">
        <f>'Données brutes'!B117</f>
        <v>Padoa</v>
      </c>
      <c r="B130" s="5">
        <f>IF('Données brutes'!R117="Oui",2,IF('Données brutes'!R117="Non",0,0))</f>
        <v>2</v>
      </c>
      <c r="D130" s="5">
        <f>IF('Données brutes'!T117="Oui",2,IF('Données brutes'!T117="Non",0,0))</f>
        <v>2</v>
      </c>
      <c r="F130" s="5">
        <f>IF('Données brutes'!V117="Oui",1,IF('Données brutes'!V117="Non",0,0))</f>
        <v>1</v>
      </c>
      <c r="H130" s="5">
        <f>IF('Données brutes'!X117="Oui",1,IF('Données brutes'!X117="Non",0,IF('Données brutes'!X117="NA","NA",0)))</f>
        <v>1</v>
      </c>
      <c r="J130" s="5">
        <f>IF('Données brutes'!Z117="Oui",1,IF('Données brutes'!Z117="Non",0,IF('Données brutes'!Z117="NA","NA",0)))</f>
        <v>1</v>
      </c>
      <c r="L130" s="5">
        <f>IF('Données brutes'!AB117="Oui",1,IF('Données brutes'!AB117="Non",0,0))</f>
        <v>1</v>
      </c>
      <c r="M130" s="5">
        <f>IF('Données brutes'!AC117="Oui",1,IF('Données brutes'!AC117="Non",0,0))</f>
        <v>1</v>
      </c>
      <c r="O130" s="5">
        <f>IF('Données brutes'!AE117="Oui",1,IF('Données brutes'!AE117="Non",0,0))</f>
        <v>0</v>
      </c>
      <c r="Q130" s="5">
        <f>IF('Données brutes'!AG117="Oui",1,IF('Données brutes'!AG117="Non",0,0))</f>
        <v>1</v>
      </c>
      <c r="S130" s="9">
        <f t="shared" si="24"/>
        <v>9</v>
      </c>
      <c r="T130" s="14">
        <f t="shared" si="25"/>
        <v>-51</v>
      </c>
      <c r="U130" s="14">
        <f t="shared" si="26"/>
        <v>-51</v>
      </c>
      <c r="V130" s="9">
        <f t="shared" si="27"/>
        <v>-51</v>
      </c>
      <c r="W130" s="16">
        <f t="shared" si="28"/>
        <v>9</v>
      </c>
      <c r="AB130" s="9">
        <f t="shared" si="20"/>
        <v>0</v>
      </c>
      <c r="AC130" s="9">
        <f t="shared" si="21"/>
        <v>0</v>
      </c>
      <c r="AD130" s="5">
        <f t="shared" si="29"/>
        <v>11</v>
      </c>
      <c r="AE130" s="5">
        <f t="shared" si="22"/>
        <v>10</v>
      </c>
      <c r="AF130" s="11">
        <f t="shared" si="23"/>
        <v>9.0909090909090899</v>
      </c>
    </row>
    <row r="131" spans="1:32" x14ac:dyDescent="0.2">
      <c r="A131" s="5" t="str">
        <f>'Données brutes'!B118</f>
        <v>PandaLab</v>
      </c>
      <c r="B131" s="5">
        <f>IF('Données brutes'!R118="Oui",2,IF('Données brutes'!R118="Non",0,0))</f>
        <v>2</v>
      </c>
      <c r="D131" s="5">
        <f>IF('Données brutes'!T118="Oui",2,IF('Données brutes'!T118="Non",0,0))</f>
        <v>2</v>
      </c>
      <c r="F131" s="5">
        <f>IF('Données brutes'!V118="Oui",1,IF('Données brutes'!V118="Non",0,0))</f>
        <v>1</v>
      </c>
      <c r="H131" s="5">
        <f>IF('Données brutes'!X118="Oui",1,IF('Données brutes'!X118="Non",0,IF('Données brutes'!X118="NA","NA",0)))</f>
        <v>1</v>
      </c>
      <c r="J131" s="5">
        <f>IF('Données brutes'!Z118="Oui",1,IF('Données brutes'!Z118="Non",0,IF('Données brutes'!Z118="NA","NA",0)))</f>
        <v>1</v>
      </c>
      <c r="L131" s="5">
        <f>IF('Données brutes'!AB118="Oui",1,IF('Données brutes'!AB118="Non",0,0))</f>
        <v>1</v>
      </c>
      <c r="M131" s="5">
        <f>IF('Données brutes'!AC118="Oui",1,IF('Données brutes'!AC118="Non",0,0))</f>
        <v>0</v>
      </c>
      <c r="O131" s="5">
        <f>IF('Données brutes'!AE118="Oui",1,IF('Données brutes'!AE118="Non",0,0))</f>
        <v>1</v>
      </c>
      <c r="Q131" s="5">
        <f>IF('Données brutes'!AG118="Oui",1,IF('Données brutes'!AG118="Non",0,0))</f>
        <v>1</v>
      </c>
      <c r="S131" s="9">
        <f t="shared" si="24"/>
        <v>9</v>
      </c>
      <c r="T131" s="14">
        <f t="shared" si="25"/>
        <v>-51</v>
      </c>
      <c r="U131" s="14">
        <f t="shared" si="26"/>
        <v>-51</v>
      </c>
      <c r="V131" s="9">
        <f t="shared" si="27"/>
        <v>-51</v>
      </c>
      <c r="W131" s="16">
        <f t="shared" si="28"/>
        <v>9</v>
      </c>
      <c r="AB131" s="9">
        <f t="shared" si="20"/>
        <v>0</v>
      </c>
      <c r="AC131" s="9">
        <f t="shared" si="21"/>
        <v>0</v>
      </c>
      <c r="AD131" s="5">
        <f t="shared" si="29"/>
        <v>11</v>
      </c>
      <c r="AE131" s="5">
        <f t="shared" si="22"/>
        <v>10</v>
      </c>
      <c r="AF131" s="11">
        <f t="shared" si="23"/>
        <v>9.0909090909090899</v>
      </c>
    </row>
    <row r="132" spans="1:32" x14ac:dyDescent="0.2">
      <c r="A132" s="5" t="str">
        <f>'Données brutes'!B119</f>
        <v>PARSYS Cloud</v>
      </c>
      <c r="B132" s="5">
        <f>IF('Données brutes'!R119="Oui",2,IF('Données brutes'!R119="Non",0,0))</f>
        <v>2</v>
      </c>
      <c r="D132" s="5">
        <f>IF('Données brutes'!T119="Oui",2,IF('Données brutes'!T119="Non",0,0))</f>
        <v>2</v>
      </c>
      <c r="F132" s="5">
        <f>IF('Données brutes'!V119="Oui",1,IF('Données brutes'!V119="Non",0,0))</f>
        <v>1</v>
      </c>
      <c r="H132" s="5">
        <f>IF('Données brutes'!X119="Oui",1,IF('Données brutes'!X119="Non",0,IF('Données brutes'!X119="NA","NA",0)))</f>
        <v>1</v>
      </c>
      <c r="J132" s="5">
        <f>IF('Données brutes'!Z119="Oui",1,IF('Données brutes'!Z119="Non",0,IF('Données brutes'!Z119="NA","NA",0)))</f>
        <v>1</v>
      </c>
      <c r="L132" s="5">
        <f>IF('Données brutes'!AB119="Oui",1,IF('Données brutes'!AB119="Non",0,0))</f>
        <v>1</v>
      </c>
      <c r="M132" s="5">
        <f>IF('Données brutes'!AC119="Oui",1,IF('Données brutes'!AC119="Non",0,0))</f>
        <v>1</v>
      </c>
      <c r="O132" s="5">
        <f>IF('Données brutes'!AE119="Oui",1,IF('Données brutes'!AE119="Non",0,0))</f>
        <v>1</v>
      </c>
      <c r="Q132" s="5">
        <f>IF('Données brutes'!AG119="Oui",1,IF('Données brutes'!AG119="Non",0,0))</f>
        <v>1</v>
      </c>
      <c r="S132" s="9">
        <f t="shared" si="24"/>
        <v>10</v>
      </c>
      <c r="T132" s="14">
        <f t="shared" si="25"/>
        <v>-51</v>
      </c>
      <c r="U132" s="14">
        <f t="shared" si="26"/>
        <v>-51</v>
      </c>
      <c r="V132" s="9">
        <f t="shared" si="27"/>
        <v>-51</v>
      </c>
      <c r="W132" s="16">
        <f t="shared" si="28"/>
        <v>10</v>
      </c>
      <c r="AB132" s="9">
        <f t="shared" si="20"/>
        <v>0</v>
      </c>
      <c r="AC132" s="9">
        <f t="shared" si="21"/>
        <v>0</v>
      </c>
      <c r="AD132" s="5">
        <f t="shared" si="29"/>
        <v>11</v>
      </c>
      <c r="AE132" s="5">
        <f t="shared" si="22"/>
        <v>11</v>
      </c>
      <c r="AF132" s="11">
        <f t="shared" si="23"/>
        <v>10</v>
      </c>
    </row>
    <row r="133" spans="1:32" x14ac:dyDescent="0.2">
      <c r="A133" s="5" t="str">
        <f>'Données brutes'!B120</f>
        <v>Parsys Télémédecine</v>
      </c>
      <c r="B133" s="5">
        <f>IF('Données brutes'!R120="Oui",2,IF('Données brutes'!R120="Non",0,0))</f>
        <v>2</v>
      </c>
      <c r="D133" s="5">
        <f>IF('Données brutes'!T120="Oui",2,IF('Données brutes'!T120="Non",0,0))</f>
        <v>2</v>
      </c>
      <c r="F133" s="5">
        <f>IF('Données brutes'!V120="Oui",1,IF('Données brutes'!V120="Non",0,0))</f>
        <v>1</v>
      </c>
      <c r="H133" s="5">
        <f>IF('Données brutes'!X120="Oui",1,IF('Données brutes'!X120="Non",0,IF('Données brutes'!X120="NA","NA",0)))</f>
        <v>1</v>
      </c>
      <c r="J133" s="5">
        <f>IF('Données brutes'!Z120="Oui",1,IF('Données brutes'!Z120="Non",0,IF('Données brutes'!Z120="NA","NA",0)))</f>
        <v>1</v>
      </c>
      <c r="L133" s="5">
        <f>IF('Données brutes'!AB120="Oui",1,IF('Données brutes'!AB120="Non",0,0))</f>
        <v>1</v>
      </c>
      <c r="M133" s="5">
        <f>IF('Données brutes'!AC120="Oui",1,IF('Données brutes'!AC120="Non",0,0))</f>
        <v>1</v>
      </c>
      <c r="O133" s="5">
        <f>IF('Données brutes'!AE120="Oui",1,IF('Données brutes'!AE120="Non",0,0))</f>
        <v>0</v>
      </c>
      <c r="Q133" s="5">
        <f>IF('Données brutes'!AG120="Oui",1,IF('Données brutes'!AG120="Non",0,0))</f>
        <v>1</v>
      </c>
      <c r="S133" s="9">
        <f t="shared" si="24"/>
        <v>9</v>
      </c>
      <c r="T133" s="14">
        <f t="shared" si="25"/>
        <v>-51</v>
      </c>
      <c r="U133" s="14">
        <f t="shared" si="26"/>
        <v>-51</v>
      </c>
      <c r="V133" s="9">
        <f t="shared" si="27"/>
        <v>-51</v>
      </c>
      <c r="W133" s="16">
        <f t="shared" si="28"/>
        <v>9</v>
      </c>
      <c r="AB133" s="9">
        <f t="shared" si="20"/>
        <v>0</v>
      </c>
      <c r="AC133" s="9">
        <f t="shared" si="21"/>
        <v>0</v>
      </c>
      <c r="AD133" s="5">
        <f t="shared" si="29"/>
        <v>11</v>
      </c>
      <c r="AE133" s="5">
        <f t="shared" si="22"/>
        <v>10</v>
      </c>
      <c r="AF133" s="11">
        <f t="shared" si="23"/>
        <v>9.0909090909090899</v>
      </c>
    </row>
    <row r="134" spans="1:32" x14ac:dyDescent="0.2">
      <c r="A134" s="5" t="str">
        <f>'Données brutes'!B121</f>
        <v>PASSEPORT SANTE</v>
      </c>
      <c r="B134" s="5">
        <f>IF('Données brutes'!R121="Oui",2,IF('Données brutes'!R121="Non",0,0))</f>
        <v>2</v>
      </c>
      <c r="D134" s="5">
        <f>IF('Données brutes'!T121="Oui",2,IF('Données brutes'!T121="Non",0,0))</f>
        <v>2</v>
      </c>
      <c r="F134" s="5">
        <f>IF('Données brutes'!V121="Oui",1,IF('Données brutes'!V121="Non",0,0))</f>
        <v>1</v>
      </c>
      <c r="H134" s="5">
        <f>IF('Données brutes'!X121="Oui",1,IF('Données brutes'!X121="Non",0,IF('Données brutes'!X121="NA","NA",0)))</f>
        <v>1</v>
      </c>
      <c r="J134" s="5">
        <f>IF('Données brutes'!Z121="Oui",1,IF('Données brutes'!Z121="Non",0,IF('Données brutes'!Z121="NA","NA",0)))</f>
        <v>0</v>
      </c>
      <c r="L134" s="5">
        <f>IF('Données brutes'!AB121="Oui",1,IF('Données brutes'!AB121="Non",0,0))</f>
        <v>1</v>
      </c>
      <c r="M134" s="5">
        <f>IF('Données brutes'!AC121="Oui",1,IF('Données brutes'!AC121="Non",0,0))</f>
        <v>1</v>
      </c>
      <c r="O134" s="5">
        <f>IF('Données brutes'!AE121="Oui",1,IF('Données brutes'!AE121="Non",0,0))</f>
        <v>0</v>
      </c>
      <c r="Q134" s="5">
        <f>IF('Données brutes'!AG121="Oui",1,IF('Données brutes'!AG121="Non",0,0))</f>
        <v>1</v>
      </c>
      <c r="S134" s="9">
        <f t="shared" si="24"/>
        <v>8.5</v>
      </c>
      <c r="T134" s="14">
        <f t="shared" si="25"/>
        <v>-51</v>
      </c>
      <c r="U134" s="14">
        <f t="shared" si="26"/>
        <v>-51</v>
      </c>
      <c r="V134" s="9">
        <f t="shared" si="27"/>
        <v>-51</v>
      </c>
      <c r="W134" s="16">
        <f t="shared" si="28"/>
        <v>8.5</v>
      </c>
      <c r="AB134" s="9">
        <f t="shared" si="20"/>
        <v>0</v>
      </c>
      <c r="AC134" s="9">
        <f t="shared" si="21"/>
        <v>0</v>
      </c>
      <c r="AD134" s="5">
        <f t="shared" si="29"/>
        <v>11</v>
      </c>
      <c r="AE134" s="5">
        <f t="shared" si="22"/>
        <v>9</v>
      </c>
      <c r="AF134" s="11">
        <f t="shared" si="23"/>
        <v>8.1818181818181817</v>
      </c>
    </row>
    <row r="135" spans="1:32" x14ac:dyDescent="0.2">
      <c r="A135" s="5" t="e">
        <f>'Données brutes'!#REF!</f>
        <v>#REF!</v>
      </c>
      <c r="B135" s="5" t="e">
        <f>IF('Données brutes'!#REF!="Oui",2,IF('Données brutes'!#REF!="Non",0,0))</f>
        <v>#REF!</v>
      </c>
      <c r="D135" s="5" t="e">
        <f>IF('Données brutes'!#REF!="Oui",2,IF('Données brutes'!#REF!="Non",0,0))</f>
        <v>#REF!</v>
      </c>
      <c r="F135" s="5" t="e">
        <f>IF('Données brutes'!#REF!="Oui",1,IF('Données brutes'!#REF!="Non",0,0))</f>
        <v>#REF!</v>
      </c>
      <c r="H135" s="5" t="e">
        <f>IF('Données brutes'!#REF!="Oui",1,IF('Données brutes'!#REF!="Non",0,IF('Données brutes'!#REF!="NA","NA",0)))</f>
        <v>#REF!</v>
      </c>
      <c r="J135" s="5" t="e">
        <f>IF('Données brutes'!#REF!="Oui",1,IF('Données brutes'!#REF!="Non",0,IF('Données brutes'!#REF!="NA","NA",0)))</f>
        <v>#REF!</v>
      </c>
      <c r="L135" s="5" t="e">
        <f>IF('Données brutes'!#REF!="Oui",1,IF('Données brutes'!#REF!="Non",0,0))</f>
        <v>#REF!</v>
      </c>
      <c r="M135" s="5" t="e">
        <f>IF('Données brutes'!#REF!="Oui",1,IF('Données brutes'!#REF!="Non",0,0))</f>
        <v>#REF!</v>
      </c>
      <c r="O135" s="5" t="e">
        <f>IF('Données brutes'!#REF!="Oui",1,IF('Données brutes'!#REF!="Non",0,0))</f>
        <v>#REF!</v>
      </c>
      <c r="Q135" s="5" t="e">
        <f>IF('Données brutes'!#REF!="Oui",1,IF('Données brutes'!#REF!="Non",0,0))</f>
        <v>#REF!</v>
      </c>
      <c r="S135" s="9" t="e">
        <f t="shared" si="24"/>
        <v>#REF!</v>
      </c>
      <c r="T135" s="14" t="e">
        <f t="shared" si="25"/>
        <v>#REF!</v>
      </c>
      <c r="U135" s="14" t="e">
        <f t="shared" si="26"/>
        <v>#REF!</v>
      </c>
      <c r="V135" s="9" t="e">
        <f t="shared" si="27"/>
        <v>#REF!</v>
      </c>
      <c r="W135" s="16" t="e">
        <f t="shared" si="28"/>
        <v>#REF!</v>
      </c>
      <c r="AB135" s="9" t="e">
        <f t="shared" si="20"/>
        <v>#REF!</v>
      </c>
      <c r="AC135" s="9" t="e">
        <f t="shared" si="21"/>
        <v>#REF!</v>
      </c>
      <c r="AD135" s="5" t="e">
        <f t="shared" si="29"/>
        <v>#REF!</v>
      </c>
      <c r="AE135" s="5" t="e">
        <f t="shared" si="22"/>
        <v>#REF!</v>
      </c>
      <c r="AF135" s="11" t="e">
        <f t="shared" si="23"/>
        <v>#REF!</v>
      </c>
    </row>
    <row r="136" spans="1:32" x14ac:dyDescent="0.2">
      <c r="A136" s="5" t="str">
        <f>'Données brutes'!B122</f>
        <v>Plateforme ORTIF 2 ème génération</v>
      </c>
      <c r="B136" s="5">
        <f>IF('Données brutes'!R122="Oui",2,IF('Données brutes'!R122="Non",0,0))</f>
        <v>2</v>
      </c>
      <c r="D136" s="5">
        <f>IF('Données brutes'!T122="Oui",2,IF('Données brutes'!T122="Non",0,0))</f>
        <v>2</v>
      </c>
      <c r="F136" s="5">
        <f>IF('Données brutes'!V122="Oui",1,IF('Données brutes'!V122="Non",0,0))</f>
        <v>1</v>
      </c>
      <c r="H136" s="5">
        <f>IF('Données brutes'!X122="Oui",1,IF('Données brutes'!X122="Non",0,IF('Données brutes'!X122="NA","NA",0)))</f>
        <v>1</v>
      </c>
      <c r="J136" s="5">
        <f>IF('Données brutes'!Z122="Oui",1,IF('Données brutes'!Z122="Non",0,IF('Données brutes'!Z122="NA","NA",0)))</f>
        <v>1</v>
      </c>
      <c r="L136" s="5">
        <f>IF('Données brutes'!AB122="Oui",1,IF('Données brutes'!AB122="Non",0,0))</f>
        <v>1</v>
      </c>
      <c r="M136" s="5">
        <f>IF('Données brutes'!AC122="Oui",1,IF('Données brutes'!AC122="Non",0,0))</f>
        <v>1</v>
      </c>
      <c r="O136" s="5">
        <f>IF('Données brutes'!AE122="Oui",1,IF('Données brutes'!AE122="Non",0,0))</f>
        <v>1</v>
      </c>
      <c r="Q136" s="5">
        <f>IF('Données brutes'!AG122="Oui",1,IF('Données brutes'!AG122="Non",0,0))</f>
        <v>1</v>
      </c>
      <c r="S136" s="9">
        <f t="shared" si="24"/>
        <v>10</v>
      </c>
      <c r="T136" s="14">
        <f t="shared" si="25"/>
        <v>-51</v>
      </c>
      <c r="U136" s="14">
        <f t="shared" si="26"/>
        <v>-51</v>
      </c>
      <c r="V136" s="9">
        <f t="shared" si="27"/>
        <v>-51</v>
      </c>
      <c r="W136" s="16">
        <f t="shared" si="28"/>
        <v>10</v>
      </c>
      <c r="AB136" s="9">
        <f t="shared" si="20"/>
        <v>0</v>
      </c>
      <c r="AC136" s="9">
        <f t="shared" si="21"/>
        <v>0</v>
      </c>
      <c r="AD136" s="5">
        <f t="shared" si="29"/>
        <v>11</v>
      </c>
      <c r="AE136" s="5">
        <f t="shared" si="22"/>
        <v>11</v>
      </c>
      <c r="AF136" s="11">
        <f t="shared" si="23"/>
        <v>10</v>
      </c>
    </row>
    <row r="137" spans="1:32" x14ac:dyDescent="0.2">
      <c r="A137" s="5" t="str">
        <f>'Données brutes'!B123</f>
        <v>Prédice</v>
      </c>
      <c r="B137" s="5">
        <f>IF('Données brutes'!R123="Oui",2,IF('Données brutes'!R123="Non",0,0))</f>
        <v>2</v>
      </c>
      <c r="D137" s="5">
        <f>IF('Données brutes'!T123="Oui",2,IF('Données brutes'!T123="Non",0,0))</f>
        <v>2</v>
      </c>
      <c r="F137" s="5">
        <f>IF('Données brutes'!V123="Oui",1,IF('Données brutes'!V123="Non",0,0))</f>
        <v>1</v>
      </c>
      <c r="H137" s="5">
        <f>IF('Données brutes'!X123="Oui",1,IF('Données brutes'!X123="Non",0,IF('Données brutes'!X123="NA","NA",0)))</f>
        <v>1</v>
      </c>
      <c r="J137" s="5">
        <f>IF('Données brutes'!Z123="Oui",1,IF('Données brutes'!Z123="Non",0,IF('Données brutes'!Z123="NA","NA",0)))</f>
        <v>1</v>
      </c>
      <c r="L137" s="5">
        <f>IF('Données brutes'!AB123="Oui",1,IF('Données brutes'!AB123="Non",0,0))</f>
        <v>1</v>
      </c>
      <c r="M137" s="5">
        <f>IF('Données brutes'!AC123="Oui",1,IF('Données brutes'!AC123="Non",0,0))</f>
        <v>1</v>
      </c>
      <c r="O137" s="5">
        <f>IF('Données brutes'!AE123="Oui",1,IF('Données brutes'!AE123="Non",0,0))</f>
        <v>1</v>
      </c>
      <c r="Q137" s="5">
        <f>IF('Données brutes'!AG123="Oui",1,IF('Données brutes'!AG123="Non",0,0))</f>
        <v>1</v>
      </c>
      <c r="S137" s="9">
        <f t="shared" si="24"/>
        <v>10</v>
      </c>
      <c r="T137" s="14">
        <f t="shared" si="25"/>
        <v>-51</v>
      </c>
      <c r="U137" s="14">
        <f t="shared" si="26"/>
        <v>-51</v>
      </c>
      <c r="V137" s="9">
        <f t="shared" si="27"/>
        <v>-51</v>
      </c>
      <c r="W137" s="16">
        <f t="shared" si="28"/>
        <v>10</v>
      </c>
      <c r="AB137" s="9">
        <f t="shared" si="20"/>
        <v>0</v>
      </c>
      <c r="AC137" s="9">
        <f t="shared" si="21"/>
        <v>0</v>
      </c>
      <c r="AD137" s="5">
        <f t="shared" si="29"/>
        <v>11</v>
      </c>
      <c r="AE137" s="5">
        <f t="shared" si="22"/>
        <v>11</v>
      </c>
      <c r="AF137" s="11">
        <f t="shared" si="23"/>
        <v>10</v>
      </c>
    </row>
    <row r="138" spans="1:32" x14ac:dyDescent="0.2">
      <c r="A138" s="5" t="str">
        <f>'Données brutes'!B124</f>
        <v>psylib.fr</v>
      </c>
      <c r="B138" s="5">
        <f>IF('Données brutes'!R124="Oui",2,IF('Données brutes'!R124="Non",0,0))</f>
        <v>2</v>
      </c>
      <c r="D138" s="5">
        <f>IF('Données brutes'!T124="Oui",2,IF('Données brutes'!T124="Non",0,0))</f>
        <v>2</v>
      </c>
      <c r="F138" s="5">
        <f>IF('Données brutes'!V124="Oui",1,IF('Données brutes'!V124="Non",0,0))</f>
        <v>1</v>
      </c>
      <c r="H138" s="5">
        <f>IF('Données brutes'!X124="Oui",1,IF('Données brutes'!X124="Non",0,IF('Données brutes'!X124="NA","NA",0)))</f>
        <v>1</v>
      </c>
      <c r="J138" s="5">
        <f>IF('Données brutes'!Z124="Oui",1,IF('Données brutes'!Z124="Non",0,IF('Données brutes'!Z124="NA","NA",0)))</f>
        <v>1</v>
      </c>
      <c r="L138" s="5">
        <f>IF('Données brutes'!AB124="Oui",1,IF('Données brutes'!AB124="Non",0,0))</f>
        <v>1</v>
      </c>
      <c r="M138" s="5">
        <f>IF('Données brutes'!AC124="Oui",1,IF('Données brutes'!AC124="Non",0,0))</f>
        <v>0</v>
      </c>
      <c r="O138" s="5">
        <f>IF('Données brutes'!AE124="Oui",1,IF('Données brutes'!AE124="Non",0,0))</f>
        <v>1</v>
      </c>
      <c r="Q138" s="5">
        <f>IF('Données brutes'!AG124="Oui",1,IF('Données brutes'!AG124="Non",0,0))</f>
        <v>1</v>
      </c>
      <c r="S138" s="9">
        <f t="shared" si="24"/>
        <v>9</v>
      </c>
      <c r="T138" s="14">
        <f t="shared" si="25"/>
        <v>-51</v>
      </c>
      <c r="U138" s="14">
        <f t="shared" si="26"/>
        <v>-51</v>
      </c>
      <c r="V138" s="9">
        <f t="shared" si="27"/>
        <v>-51</v>
      </c>
      <c r="W138" s="16">
        <f t="shared" si="28"/>
        <v>9</v>
      </c>
      <c r="AB138" s="9">
        <f t="shared" si="20"/>
        <v>0</v>
      </c>
      <c r="AC138" s="9">
        <f t="shared" si="21"/>
        <v>0</v>
      </c>
      <c r="AD138" s="5">
        <f t="shared" si="29"/>
        <v>11</v>
      </c>
      <c r="AE138" s="5">
        <f t="shared" si="22"/>
        <v>10</v>
      </c>
      <c r="AF138" s="11">
        <f t="shared" si="23"/>
        <v>9.0909090909090899</v>
      </c>
    </row>
    <row r="139" spans="1:32" x14ac:dyDescent="0.2">
      <c r="A139" s="5" t="str">
        <f>'Données brutes'!B125</f>
        <v>QARE</v>
      </c>
      <c r="B139" s="5">
        <f>IF('Données brutes'!R125="Oui",2,IF('Données brutes'!R125="Non",0,0))</f>
        <v>2</v>
      </c>
      <c r="D139" s="5">
        <f>IF('Données brutes'!T125="Oui",2,IF('Données brutes'!T125="Non",0,0))</f>
        <v>2</v>
      </c>
      <c r="F139" s="5">
        <f>IF('Données brutes'!V125="Oui",1,IF('Données brutes'!V125="Non",0,0))</f>
        <v>1</v>
      </c>
      <c r="H139" s="5">
        <f>IF('Données brutes'!X125="Oui",1,IF('Données brutes'!X125="Non",0,IF('Données brutes'!X125="NA","NA",0)))</f>
        <v>1</v>
      </c>
      <c r="J139" s="5">
        <f>IF('Données brutes'!Z125="Oui",1,IF('Données brutes'!Z125="Non",0,IF('Données brutes'!Z125="NA","NA",0)))</f>
        <v>1</v>
      </c>
      <c r="L139" s="5">
        <f>IF('Données brutes'!AB125="Oui",1,IF('Données brutes'!AB125="Non",0,0))</f>
        <v>1</v>
      </c>
      <c r="M139" s="5">
        <f>IF('Données brutes'!AC125="Oui",1,IF('Données brutes'!AC125="Non",0,0))</f>
        <v>1</v>
      </c>
      <c r="O139" s="5">
        <f>IF('Données brutes'!AE125="Oui",1,IF('Données brutes'!AE125="Non",0,0))</f>
        <v>1</v>
      </c>
      <c r="Q139" s="5">
        <f>IF('Données brutes'!AG125="Oui",1,IF('Données brutes'!AG125="Non",0,0))</f>
        <v>1</v>
      </c>
      <c r="S139" s="9">
        <f t="shared" si="24"/>
        <v>10</v>
      </c>
      <c r="T139" s="14">
        <f t="shared" si="25"/>
        <v>-51</v>
      </c>
      <c r="U139" s="14">
        <f t="shared" si="26"/>
        <v>-51</v>
      </c>
      <c r="V139" s="9">
        <f t="shared" si="27"/>
        <v>-51</v>
      </c>
      <c r="W139" s="16">
        <f t="shared" si="28"/>
        <v>10</v>
      </c>
      <c r="AB139" s="9">
        <f t="shared" si="20"/>
        <v>0</v>
      </c>
      <c r="AC139" s="9">
        <f t="shared" si="21"/>
        <v>0</v>
      </c>
      <c r="AD139" s="5">
        <f t="shared" si="29"/>
        <v>11</v>
      </c>
      <c r="AE139" s="5">
        <f t="shared" si="22"/>
        <v>11</v>
      </c>
      <c r="AF139" s="11">
        <f t="shared" si="23"/>
        <v>10</v>
      </c>
    </row>
    <row r="140" spans="1:32" x14ac:dyDescent="0.2">
      <c r="A140" s="5" t="str">
        <f>'Données brutes'!B126</f>
        <v>ROFIM</v>
      </c>
      <c r="B140" s="5">
        <f>IF('Données brutes'!R126="Oui",2,IF('Données brutes'!R126="Non",0,0))</f>
        <v>2</v>
      </c>
      <c r="D140" s="5">
        <f>IF('Données brutes'!T126="Oui",2,IF('Données brutes'!T126="Non",0,0))</f>
        <v>2</v>
      </c>
      <c r="F140" s="5">
        <f>IF('Données brutes'!V126="Oui",1,IF('Données brutes'!V126="Non",0,0))</f>
        <v>1</v>
      </c>
      <c r="H140" s="5">
        <f>IF('Données brutes'!X126="Oui",1,IF('Données brutes'!X126="Non",0,IF('Données brutes'!X126="NA","NA",0)))</f>
        <v>1</v>
      </c>
      <c r="J140" s="5">
        <f>IF('Données brutes'!Z126="Oui",1,IF('Données brutes'!Z126="Non",0,IF('Données brutes'!Z126="NA","NA",0)))</f>
        <v>1</v>
      </c>
      <c r="L140" s="5">
        <f>IF('Données brutes'!AB126="Oui",1,IF('Données brutes'!AB126="Non",0,0))</f>
        <v>1</v>
      </c>
      <c r="M140" s="5">
        <f>IF('Données brutes'!AC126="Oui",1,IF('Données brutes'!AC126="Non",0,0))</f>
        <v>1</v>
      </c>
      <c r="O140" s="5">
        <f>IF('Données brutes'!AE126="Oui",1,IF('Données brutes'!AE126="Non",0,0))</f>
        <v>1</v>
      </c>
      <c r="Q140" s="5">
        <f>IF('Données brutes'!AG126="Oui",1,IF('Données brutes'!AG126="Non",0,0))</f>
        <v>1</v>
      </c>
      <c r="S140" s="9">
        <f t="shared" si="24"/>
        <v>10</v>
      </c>
      <c r="T140" s="14">
        <f t="shared" si="25"/>
        <v>-51</v>
      </c>
      <c r="U140" s="14">
        <f t="shared" si="26"/>
        <v>-51</v>
      </c>
      <c r="V140" s="9">
        <f t="shared" si="27"/>
        <v>-51</v>
      </c>
      <c r="W140" s="16">
        <f t="shared" si="28"/>
        <v>10</v>
      </c>
      <c r="AB140" s="9">
        <f t="shared" si="20"/>
        <v>0</v>
      </c>
      <c r="AC140" s="9">
        <f t="shared" si="21"/>
        <v>0</v>
      </c>
      <c r="AD140" s="5">
        <f t="shared" si="29"/>
        <v>11</v>
      </c>
      <c r="AE140" s="5">
        <f t="shared" si="22"/>
        <v>11</v>
      </c>
      <c r="AF140" s="11">
        <f t="shared" si="23"/>
        <v>10</v>
      </c>
    </row>
    <row r="141" spans="1:32" x14ac:dyDescent="0.2">
      <c r="A141" s="5" t="str">
        <f>'Données brutes'!B127</f>
        <v>SafeSanté</v>
      </c>
      <c r="B141" s="5">
        <f>IF('Données brutes'!R127="Oui",2,IF('Données brutes'!R127="Non",0,0))</f>
        <v>2</v>
      </c>
      <c r="D141" s="5">
        <f>IF('Données brutes'!T127="Oui",2,IF('Données brutes'!T127="Non",0,0))</f>
        <v>2</v>
      </c>
      <c r="F141" s="5">
        <f>IF('Données brutes'!V127="Oui",1,IF('Données brutes'!V127="Non",0,0))</f>
        <v>1</v>
      </c>
      <c r="H141" s="5">
        <f>IF('Données brutes'!X127="Oui",1,IF('Données brutes'!X127="Non",0,IF('Données brutes'!X127="NA","NA",0)))</f>
        <v>0</v>
      </c>
      <c r="J141" s="5">
        <f>IF('Données brutes'!Z127="Oui",1,IF('Données brutes'!Z127="Non",0,IF('Données brutes'!Z127="NA","NA",0)))</f>
        <v>1</v>
      </c>
      <c r="L141" s="5">
        <f>IF('Données brutes'!AB127="Oui",1,IF('Données brutes'!AB127="Non",0,0))</f>
        <v>1</v>
      </c>
      <c r="M141" s="5">
        <f>IF('Données brutes'!AC127="Oui",1,IF('Données brutes'!AC127="Non",0,0))</f>
        <v>1</v>
      </c>
      <c r="O141" s="5">
        <f>IF('Données brutes'!AE127="Oui",1,IF('Données brutes'!AE127="Non",0,0))</f>
        <v>1</v>
      </c>
      <c r="Q141" s="5">
        <f>IF('Données brutes'!AG127="Oui",1,IF('Données brutes'!AG127="Non",0,0))</f>
        <v>1</v>
      </c>
      <c r="S141" s="9">
        <f t="shared" si="24"/>
        <v>9.5</v>
      </c>
      <c r="T141" s="14">
        <f t="shared" si="25"/>
        <v>-51</v>
      </c>
      <c r="U141" s="14">
        <f t="shared" si="26"/>
        <v>-51</v>
      </c>
      <c r="V141" s="9">
        <f t="shared" si="27"/>
        <v>-51</v>
      </c>
      <c r="W141" s="16">
        <f t="shared" si="28"/>
        <v>9.5</v>
      </c>
      <c r="AB141" s="9">
        <f t="shared" si="20"/>
        <v>0</v>
      </c>
      <c r="AC141" s="9">
        <f t="shared" si="21"/>
        <v>0</v>
      </c>
      <c r="AD141" s="5">
        <f t="shared" si="29"/>
        <v>11</v>
      </c>
      <c r="AE141" s="5">
        <f t="shared" si="22"/>
        <v>10</v>
      </c>
      <c r="AF141" s="11">
        <f t="shared" si="23"/>
        <v>9.0909090909090899</v>
      </c>
    </row>
    <row r="142" spans="1:32" x14ac:dyDescent="0.2">
      <c r="A142" s="5" t="e">
        <f>'Données brutes'!#REF!</f>
        <v>#REF!</v>
      </c>
      <c r="B142" s="5" t="e">
        <f>IF('Données brutes'!#REF!="Oui",2,IF('Données brutes'!#REF!="Non",0,0))</f>
        <v>#REF!</v>
      </c>
      <c r="D142" s="5" t="e">
        <f>IF('Données brutes'!#REF!="Oui",2,IF('Données brutes'!#REF!="Non",0,0))</f>
        <v>#REF!</v>
      </c>
      <c r="F142" s="5" t="e">
        <f>IF('Données brutes'!#REF!="Oui",1,IF('Données brutes'!#REF!="Non",0,0))</f>
        <v>#REF!</v>
      </c>
      <c r="H142" s="5" t="e">
        <f>IF('Données brutes'!#REF!="Oui",1,IF('Données brutes'!#REF!="Non",0,IF('Données brutes'!#REF!="NA","NA",0)))</f>
        <v>#REF!</v>
      </c>
      <c r="J142" s="5" t="e">
        <f>IF('Données brutes'!#REF!="Oui",1,IF('Données brutes'!#REF!="Non",0,IF('Données brutes'!#REF!="NA","NA",0)))</f>
        <v>#REF!</v>
      </c>
      <c r="L142" s="5" t="e">
        <f>IF('Données brutes'!#REF!="Oui",1,IF('Données brutes'!#REF!="Non",0,0))</f>
        <v>#REF!</v>
      </c>
      <c r="M142" s="5" t="e">
        <f>IF('Données brutes'!#REF!="Oui",1,IF('Données brutes'!#REF!="Non",0,0))</f>
        <v>#REF!</v>
      </c>
      <c r="O142" s="5" t="e">
        <f>IF('Données brutes'!#REF!="Oui",1,IF('Données brutes'!#REF!="Non",0,0))</f>
        <v>#REF!</v>
      </c>
      <c r="Q142" s="5" t="e">
        <f>IF('Données brutes'!#REF!="Oui",1,IF('Données brutes'!#REF!="Non",0,0))</f>
        <v>#REF!</v>
      </c>
      <c r="S142" s="9" t="e">
        <f t="shared" si="24"/>
        <v>#REF!</v>
      </c>
      <c r="T142" s="14" t="e">
        <f t="shared" si="25"/>
        <v>#REF!</v>
      </c>
      <c r="U142" s="14" t="e">
        <f t="shared" si="26"/>
        <v>#REF!</v>
      </c>
      <c r="V142" s="9" t="e">
        <f t="shared" si="27"/>
        <v>#REF!</v>
      </c>
      <c r="W142" s="16" t="e">
        <f t="shared" si="28"/>
        <v>#REF!</v>
      </c>
      <c r="AB142" s="9" t="e">
        <f t="shared" si="20"/>
        <v>#REF!</v>
      </c>
      <c r="AC142" s="9" t="e">
        <f t="shared" si="21"/>
        <v>#REF!</v>
      </c>
      <c r="AD142" s="5" t="e">
        <f t="shared" si="29"/>
        <v>#REF!</v>
      </c>
      <c r="AE142" s="5" t="e">
        <f t="shared" si="22"/>
        <v>#REF!</v>
      </c>
      <c r="AF142" s="11" t="e">
        <f t="shared" si="23"/>
        <v>#REF!</v>
      </c>
    </row>
    <row r="143" spans="1:32" x14ac:dyDescent="0.2">
      <c r="A143" s="5" t="str">
        <f>'Données brutes'!B128</f>
        <v>Service de téléconsultation de Doctolib</v>
      </c>
      <c r="B143" s="5">
        <f>IF('Données brutes'!R128="Oui",2,IF('Données brutes'!R128="Non",0,0))</f>
        <v>2</v>
      </c>
      <c r="D143" s="5">
        <f>IF('Données brutes'!T128="Oui",2,IF('Données brutes'!T128="Non",0,0))</f>
        <v>2</v>
      </c>
      <c r="F143" s="5">
        <f>IF('Données brutes'!V128="Oui",1,IF('Données brutes'!V128="Non",0,0))</f>
        <v>1</v>
      </c>
      <c r="H143" s="5">
        <f>IF('Données brutes'!X128="Oui",1,IF('Données brutes'!X128="Non",0,IF('Données brutes'!X128="NA","NA",0)))</f>
        <v>1</v>
      </c>
      <c r="J143" s="5">
        <f>IF('Données brutes'!Z128="Oui",1,IF('Données brutes'!Z128="Non",0,IF('Données brutes'!Z128="NA","NA",0)))</f>
        <v>1</v>
      </c>
      <c r="L143" s="5">
        <f>IF('Données brutes'!AB128="Oui",1,IF('Données brutes'!AB128="Non",0,0))</f>
        <v>0</v>
      </c>
      <c r="M143" s="5">
        <f>IF('Données brutes'!AC128="Oui",1,IF('Données brutes'!AC128="Non",0,0))</f>
        <v>1</v>
      </c>
      <c r="O143" s="5">
        <f>IF('Données brutes'!AE128="Oui",1,IF('Données brutes'!AE128="Non",0,0))</f>
        <v>0</v>
      </c>
      <c r="Q143" s="5">
        <f>IF('Données brutes'!AG128="Oui",1,IF('Données brutes'!AG128="Non",0,0))</f>
        <v>1</v>
      </c>
      <c r="S143" s="9">
        <f t="shared" si="24"/>
        <v>8</v>
      </c>
      <c r="T143" s="14">
        <f t="shared" si="25"/>
        <v>-51</v>
      </c>
      <c r="U143" s="14">
        <f t="shared" si="26"/>
        <v>-51</v>
      </c>
      <c r="V143" s="9">
        <f t="shared" si="27"/>
        <v>-51</v>
      </c>
      <c r="W143" s="16">
        <f t="shared" si="28"/>
        <v>8</v>
      </c>
      <c r="AB143" s="9">
        <f t="shared" si="20"/>
        <v>0</v>
      </c>
      <c r="AC143" s="9">
        <f t="shared" si="21"/>
        <v>0</v>
      </c>
      <c r="AD143" s="5">
        <f t="shared" si="29"/>
        <v>11</v>
      </c>
      <c r="AE143" s="5">
        <f t="shared" si="22"/>
        <v>9</v>
      </c>
      <c r="AF143" s="11">
        <f t="shared" si="23"/>
        <v>8.1818181818181817</v>
      </c>
    </row>
    <row r="144" spans="1:32" x14ac:dyDescent="0.2">
      <c r="A144" s="5" t="str">
        <f>'Données brutes'!B129</f>
        <v>Services de santé connectée ConsultationEasy</v>
      </c>
      <c r="B144" s="5">
        <f>IF('Données brutes'!R129="Oui",2,IF('Données brutes'!R129="Non",0,0))</f>
        <v>2</v>
      </c>
      <c r="D144" s="5">
        <f>IF('Données brutes'!T129="Oui",2,IF('Données brutes'!T129="Non",0,0))</f>
        <v>2</v>
      </c>
      <c r="F144" s="5">
        <f>IF('Données brutes'!V129="Oui",1,IF('Données brutes'!V129="Non",0,0))</f>
        <v>1</v>
      </c>
      <c r="H144" s="5">
        <f>IF('Données brutes'!X129="Oui",1,IF('Données brutes'!X129="Non",0,IF('Données brutes'!X129="NA","NA",0)))</f>
        <v>1</v>
      </c>
      <c r="J144" s="5">
        <f>IF('Données brutes'!Z129="Oui",1,IF('Données brutes'!Z129="Non",0,IF('Données brutes'!Z129="NA","NA",0)))</f>
        <v>1</v>
      </c>
      <c r="L144" s="5">
        <f>IF('Données brutes'!AB129="Oui",1,IF('Données brutes'!AB129="Non",0,0))</f>
        <v>1</v>
      </c>
      <c r="M144" s="5">
        <f>IF('Données brutes'!AC129="Oui",1,IF('Données brutes'!AC129="Non",0,0))</f>
        <v>1</v>
      </c>
      <c r="O144" s="5">
        <f>IF('Données brutes'!AE129="Oui",1,IF('Données brutes'!AE129="Non",0,0))</f>
        <v>1</v>
      </c>
      <c r="Q144" s="5">
        <f>IF('Données brutes'!AG129="Oui",1,IF('Données brutes'!AG129="Non",0,0))</f>
        <v>1</v>
      </c>
      <c r="S144" s="9">
        <f t="shared" si="24"/>
        <v>10</v>
      </c>
      <c r="T144" s="14">
        <f t="shared" si="25"/>
        <v>-51</v>
      </c>
      <c r="U144" s="14">
        <f t="shared" si="26"/>
        <v>-51</v>
      </c>
      <c r="V144" s="9">
        <f t="shared" si="27"/>
        <v>-51</v>
      </c>
      <c r="W144" s="16">
        <f t="shared" si="28"/>
        <v>10</v>
      </c>
      <c r="AB144" s="9">
        <f t="shared" si="20"/>
        <v>0</v>
      </c>
      <c r="AC144" s="9">
        <f t="shared" si="21"/>
        <v>0</v>
      </c>
      <c r="AD144" s="5">
        <f t="shared" si="29"/>
        <v>11</v>
      </c>
      <c r="AE144" s="5">
        <f t="shared" si="22"/>
        <v>11</v>
      </c>
      <c r="AF144" s="11">
        <f t="shared" si="23"/>
        <v>10</v>
      </c>
    </row>
    <row r="145" spans="1:32" x14ac:dyDescent="0.2">
      <c r="A145" s="5" t="e">
        <f>'Données brutes'!#REF!</f>
        <v>#REF!</v>
      </c>
      <c r="B145" s="5" t="e">
        <f>IF('Données brutes'!#REF!="Oui",2,IF('Données brutes'!#REF!="Non",0,0))</f>
        <v>#REF!</v>
      </c>
      <c r="D145" s="5" t="e">
        <f>IF('Données brutes'!#REF!="Oui",2,IF('Données brutes'!#REF!="Non",0,0))</f>
        <v>#REF!</v>
      </c>
      <c r="F145" s="5" t="e">
        <f>IF('Données brutes'!#REF!="Oui",1,IF('Données brutes'!#REF!="Non",0,0))</f>
        <v>#REF!</v>
      </c>
      <c r="H145" s="5" t="e">
        <f>IF('Données brutes'!#REF!="Oui",1,IF('Données brutes'!#REF!="Non",0,IF('Données brutes'!#REF!="NA","NA",0)))</f>
        <v>#REF!</v>
      </c>
      <c r="J145" s="5" t="e">
        <f>IF('Données brutes'!#REF!="Oui",1,IF('Données brutes'!#REF!="Non",0,IF('Données brutes'!#REF!="NA","NA",0)))</f>
        <v>#REF!</v>
      </c>
      <c r="L145" s="5" t="e">
        <f>IF('Données brutes'!#REF!="Oui",1,IF('Données brutes'!#REF!="Non",0,0))</f>
        <v>#REF!</v>
      </c>
      <c r="M145" s="5" t="e">
        <f>IF('Données brutes'!#REF!="Oui",1,IF('Données brutes'!#REF!="Non",0,0))</f>
        <v>#REF!</v>
      </c>
      <c r="O145" s="5" t="e">
        <f>IF('Données brutes'!#REF!="Oui",1,IF('Données brutes'!#REF!="Non",0,0))</f>
        <v>#REF!</v>
      </c>
      <c r="Q145" s="5" t="e">
        <f>IF('Données brutes'!#REF!="Oui",1,IF('Données brutes'!#REF!="Non",0,0))</f>
        <v>#REF!</v>
      </c>
      <c r="S145" s="9" t="e">
        <f t="shared" si="24"/>
        <v>#REF!</v>
      </c>
      <c r="T145" s="14" t="e">
        <f t="shared" si="25"/>
        <v>#REF!</v>
      </c>
      <c r="U145" s="14" t="e">
        <f t="shared" si="26"/>
        <v>#REF!</v>
      </c>
      <c r="V145" s="9" t="e">
        <f t="shared" si="27"/>
        <v>#REF!</v>
      </c>
      <c r="W145" s="16" t="e">
        <f t="shared" si="28"/>
        <v>#REF!</v>
      </c>
      <c r="AB145" s="9" t="e">
        <f t="shared" si="20"/>
        <v>#REF!</v>
      </c>
      <c r="AC145" s="9" t="e">
        <f t="shared" si="21"/>
        <v>#REF!</v>
      </c>
      <c r="AD145" s="5" t="e">
        <f t="shared" si="29"/>
        <v>#REF!</v>
      </c>
      <c r="AE145" s="5" t="e">
        <f t="shared" si="22"/>
        <v>#REF!</v>
      </c>
      <c r="AF145" s="11" t="e">
        <f t="shared" si="23"/>
        <v>#REF!</v>
      </c>
    </row>
    <row r="146" spans="1:32" x14ac:dyDescent="0.2">
      <c r="A146" s="5" t="e">
        <f>'Données brutes'!#REF!</f>
        <v>#REF!</v>
      </c>
      <c r="B146" s="5" t="e">
        <f>IF('Données brutes'!#REF!="Oui",2,IF('Données brutes'!#REF!="Non",0,0))</f>
        <v>#REF!</v>
      </c>
      <c r="D146" s="5" t="e">
        <f>IF('Données brutes'!#REF!="Oui",2,IF('Données brutes'!#REF!="Non",0,0))</f>
        <v>#REF!</v>
      </c>
      <c r="F146" s="5" t="e">
        <f>IF('Données brutes'!#REF!="Oui",1,IF('Données brutes'!#REF!="Non",0,0))</f>
        <v>#REF!</v>
      </c>
      <c r="H146" s="5" t="e">
        <f>IF('Données brutes'!#REF!="Oui",1,IF('Données brutes'!#REF!="Non",0,IF('Données brutes'!#REF!="NA","NA",0)))</f>
        <v>#REF!</v>
      </c>
      <c r="J146" s="5" t="e">
        <f>IF('Données brutes'!#REF!="Oui",1,IF('Données brutes'!#REF!="Non",0,IF('Données brutes'!#REF!="NA","NA",0)))</f>
        <v>#REF!</v>
      </c>
      <c r="L146" s="5" t="e">
        <f>IF('Données brutes'!#REF!="Oui",1,IF('Données brutes'!#REF!="Non",0,0))</f>
        <v>#REF!</v>
      </c>
      <c r="M146" s="5" t="e">
        <f>IF('Données brutes'!#REF!="Oui",1,IF('Données brutes'!#REF!="Non",0,0))</f>
        <v>#REF!</v>
      </c>
      <c r="O146" s="5" t="e">
        <f>IF('Données brutes'!#REF!="Oui",1,IF('Données brutes'!#REF!="Non",0,0))</f>
        <v>#REF!</v>
      </c>
      <c r="Q146" s="5" t="e">
        <f>IF('Données brutes'!#REF!="Oui",1,IF('Données brutes'!#REF!="Non",0,0))</f>
        <v>#REF!</v>
      </c>
      <c r="S146" s="9" t="e">
        <f t="shared" si="24"/>
        <v>#REF!</v>
      </c>
      <c r="T146" s="14" t="e">
        <f t="shared" si="25"/>
        <v>#REF!</v>
      </c>
      <c r="U146" s="14" t="e">
        <f t="shared" si="26"/>
        <v>#REF!</v>
      </c>
      <c r="V146" s="9" t="e">
        <f t="shared" si="27"/>
        <v>#REF!</v>
      </c>
      <c r="W146" s="16" t="e">
        <f t="shared" si="28"/>
        <v>#REF!</v>
      </c>
      <c r="AB146" s="9" t="e">
        <f t="shared" si="20"/>
        <v>#REF!</v>
      </c>
      <c r="AC146" s="9" t="e">
        <f t="shared" si="21"/>
        <v>#REF!</v>
      </c>
      <c r="AD146" s="5" t="e">
        <f t="shared" si="29"/>
        <v>#REF!</v>
      </c>
      <c r="AE146" s="5" t="e">
        <f t="shared" si="22"/>
        <v>#REF!</v>
      </c>
      <c r="AF146" s="11" t="e">
        <f t="shared" si="23"/>
        <v>#REF!</v>
      </c>
    </row>
    <row r="147" spans="1:32" x14ac:dyDescent="0.2">
      <c r="A147" s="5" t="str">
        <f>'Données brutes'!B130</f>
        <v>SITM</v>
      </c>
      <c r="B147" s="5">
        <f>IF('Données brutes'!R130="Oui",2,IF('Données brutes'!R130="Non",0,0))</f>
        <v>2</v>
      </c>
      <c r="D147" s="5">
        <f>IF('Données brutes'!T130="Oui",2,IF('Données brutes'!T130="Non",0,0))</f>
        <v>2</v>
      </c>
      <c r="F147" s="5">
        <f>IF('Données brutes'!V130="Oui",1,IF('Données brutes'!V130="Non",0,0))</f>
        <v>1</v>
      </c>
      <c r="H147" s="5">
        <f>IF('Données brutes'!X130="Oui",1,IF('Données brutes'!X130="Non",0,IF('Données brutes'!X130="NA","NA",0)))</f>
        <v>1</v>
      </c>
      <c r="J147" s="5">
        <f>IF('Données brutes'!Z130="Oui",1,IF('Données brutes'!Z130="Non",0,IF('Données brutes'!Z130="NA","NA",0)))</f>
        <v>1</v>
      </c>
      <c r="L147" s="5">
        <f>IF('Données brutes'!AB130="Oui",1,IF('Données brutes'!AB130="Non",0,0))</f>
        <v>1</v>
      </c>
      <c r="M147" s="5">
        <f>IF('Données brutes'!AC130="Oui",1,IF('Données brutes'!AC130="Non",0,0))</f>
        <v>1</v>
      </c>
      <c r="O147" s="5">
        <f>IF('Données brutes'!AE130="Oui",1,IF('Données brutes'!AE130="Non",0,0))</f>
        <v>0</v>
      </c>
      <c r="Q147" s="5">
        <f>IF('Données brutes'!AG130="Oui",1,IF('Données brutes'!AG130="Non",0,0))</f>
        <v>1</v>
      </c>
      <c r="S147" s="9">
        <f t="shared" si="24"/>
        <v>9</v>
      </c>
      <c r="T147" s="14">
        <f t="shared" si="25"/>
        <v>-51</v>
      </c>
      <c r="U147" s="14">
        <f t="shared" si="26"/>
        <v>-51</v>
      </c>
      <c r="V147" s="9">
        <f t="shared" si="27"/>
        <v>-51</v>
      </c>
      <c r="W147" s="16">
        <f t="shared" si="28"/>
        <v>9</v>
      </c>
      <c r="AB147" s="9">
        <f t="shared" si="20"/>
        <v>0</v>
      </c>
      <c r="AC147" s="9">
        <f t="shared" si="21"/>
        <v>0</v>
      </c>
      <c r="AD147" s="5">
        <f t="shared" si="29"/>
        <v>11</v>
      </c>
      <c r="AE147" s="5">
        <f t="shared" si="22"/>
        <v>10</v>
      </c>
      <c r="AF147" s="11">
        <f t="shared" si="23"/>
        <v>9.0909090909090899</v>
      </c>
    </row>
    <row r="148" spans="1:32" x14ac:dyDescent="0.2">
      <c r="A148" s="5" t="str">
        <f>'Données brutes'!B131</f>
        <v>SMARTMEDICASE</v>
      </c>
      <c r="B148" s="5">
        <f>IF('Données brutes'!R131="Oui",2,IF('Données brutes'!R131="Non",0,0))</f>
        <v>0</v>
      </c>
      <c r="D148" s="5">
        <f>IF('Données brutes'!T131="Oui",2,IF('Données brutes'!T131="Non",0,0))</f>
        <v>2</v>
      </c>
      <c r="F148" s="5">
        <f>IF('Données brutes'!V131="Oui",1,IF('Données brutes'!V131="Non",0,0))</f>
        <v>0</v>
      </c>
      <c r="H148" s="5">
        <f>IF('Données brutes'!X131="Oui",1,IF('Données brutes'!X131="Non",0,IF('Données brutes'!X131="NA","NA",0)))</f>
        <v>1</v>
      </c>
      <c r="J148" s="5">
        <f>IF('Données brutes'!Z131="Oui",1,IF('Données brutes'!Z131="Non",0,IF('Données brutes'!Z131="NA","NA",0)))</f>
        <v>1</v>
      </c>
      <c r="L148" s="5">
        <f>IF('Données brutes'!AB131="Oui",1,IF('Données brutes'!AB131="Non",0,0))</f>
        <v>0</v>
      </c>
      <c r="M148" s="5">
        <f>IF('Données brutes'!AC131="Oui",1,IF('Données brutes'!AC131="Non",0,0))</f>
        <v>1</v>
      </c>
      <c r="O148" s="5">
        <f>IF('Données brutes'!AE131="Oui",1,IF('Données brutes'!AE131="Non",0,0))</f>
        <v>0</v>
      </c>
      <c r="Q148" s="5">
        <f>IF('Données brutes'!AG131="Oui",1,IF('Données brutes'!AG131="Non",0,0))</f>
        <v>1</v>
      </c>
      <c r="S148" s="9">
        <f t="shared" si="24"/>
        <v>5</v>
      </c>
      <c r="T148" s="14">
        <f t="shared" si="25"/>
        <v>-51</v>
      </c>
      <c r="U148" s="14">
        <f t="shared" si="26"/>
        <v>-51</v>
      </c>
      <c r="V148" s="9">
        <f t="shared" si="27"/>
        <v>-51</v>
      </c>
      <c r="W148" s="16">
        <f t="shared" si="28"/>
        <v>5</v>
      </c>
      <c r="AB148" s="9">
        <f t="shared" si="20"/>
        <v>0</v>
      </c>
      <c r="AC148" s="9">
        <f t="shared" si="21"/>
        <v>0</v>
      </c>
      <c r="AD148" s="5">
        <f t="shared" si="29"/>
        <v>11</v>
      </c>
      <c r="AE148" s="5">
        <f t="shared" si="22"/>
        <v>6</v>
      </c>
      <c r="AF148" s="11">
        <f t="shared" si="23"/>
        <v>5.4545454545454541</v>
      </c>
    </row>
    <row r="149" spans="1:32" x14ac:dyDescent="0.2">
      <c r="A149" s="5" t="str">
        <f>'Données brutes'!B132</f>
        <v>Solution régionale de télémédecine / Covalia web</v>
      </c>
      <c r="B149" s="5">
        <f>IF('Données brutes'!R132="Oui",2,IF('Données brutes'!R132="Non",0,0))</f>
        <v>2</v>
      </c>
      <c r="D149" s="5">
        <f>IF('Données brutes'!T132="Oui",2,IF('Données brutes'!T132="Non",0,0))</f>
        <v>2</v>
      </c>
      <c r="F149" s="5">
        <f>IF('Données brutes'!V132="Oui",1,IF('Données brutes'!V132="Non",0,0))</f>
        <v>1</v>
      </c>
      <c r="H149" s="5">
        <f>IF('Données brutes'!X132="Oui",1,IF('Données brutes'!X132="Non",0,IF('Données brutes'!X132="NA","NA",0)))</f>
        <v>1</v>
      </c>
      <c r="J149" s="5">
        <f>IF('Données brutes'!Z132="Oui",1,IF('Données brutes'!Z132="Non",0,IF('Données brutes'!Z132="NA","NA",0)))</f>
        <v>1</v>
      </c>
      <c r="L149" s="5">
        <f>IF('Données brutes'!AB132="Oui",1,IF('Données brutes'!AB132="Non",0,0))</f>
        <v>1</v>
      </c>
      <c r="M149" s="5">
        <f>IF('Données brutes'!AC132="Oui",1,IF('Données brutes'!AC132="Non",0,0))</f>
        <v>1</v>
      </c>
      <c r="O149" s="5">
        <f>IF('Données brutes'!AE132="Oui",1,IF('Données brutes'!AE132="Non",0,0))</f>
        <v>1</v>
      </c>
      <c r="Q149" s="5">
        <f>IF('Données brutes'!AG132="Oui",1,IF('Données brutes'!AG132="Non",0,0))</f>
        <v>1</v>
      </c>
      <c r="S149" s="9">
        <f t="shared" si="24"/>
        <v>10</v>
      </c>
      <c r="T149" s="14">
        <f t="shared" si="25"/>
        <v>-51</v>
      </c>
      <c r="U149" s="14">
        <f t="shared" si="26"/>
        <v>-51</v>
      </c>
      <c r="V149" s="9">
        <f t="shared" si="27"/>
        <v>-51</v>
      </c>
      <c r="W149" s="16">
        <f t="shared" si="28"/>
        <v>10</v>
      </c>
      <c r="AB149" s="9">
        <f t="shared" si="20"/>
        <v>0</v>
      </c>
      <c r="AC149" s="9">
        <f t="shared" si="21"/>
        <v>0</v>
      </c>
      <c r="AD149" s="5">
        <f t="shared" si="29"/>
        <v>11</v>
      </c>
      <c r="AE149" s="5">
        <f t="shared" si="22"/>
        <v>11</v>
      </c>
      <c r="AF149" s="11">
        <f t="shared" si="23"/>
        <v>10</v>
      </c>
    </row>
    <row r="150" spans="1:32" x14ac:dyDescent="0.2">
      <c r="A150" s="5" t="str">
        <f>'Données brutes'!B133</f>
        <v>Speakylink</v>
      </c>
      <c r="B150" s="5">
        <f>IF('Données brutes'!R133="Oui",2,IF('Données brutes'!R133="Non",0,0))</f>
        <v>2</v>
      </c>
      <c r="D150" s="5">
        <f>IF('Données brutes'!T133="Oui",2,IF('Données brutes'!T133="Non",0,0))</f>
        <v>0</v>
      </c>
      <c r="F150" s="5">
        <f>IF('Données brutes'!V133="Oui",1,IF('Données brutes'!V133="Non",0,0))</f>
        <v>1</v>
      </c>
      <c r="H150" s="5">
        <f>IF('Données brutes'!X133="Oui",1,IF('Données brutes'!X133="Non",0,IF('Données brutes'!X133="NA","NA",0)))</f>
        <v>1</v>
      </c>
      <c r="J150" s="5">
        <f>IF('Données brutes'!Z133="Oui",1,IF('Données brutes'!Z133="Non",0,IF('Données brutes'!Z133="NA","NA",0)))</f>
        <v>1</v>
      </c>
      <c r="L150" s="5">
        <f>IF('Données brutes'!AB133="Oui",1,IF('Données brutes'!AB133="Non",0,0))</f>
        <v>0</v>
      </c>
      <c r="M150" s="5">
        <f>IF('Données brutes'!AC133="Oui",1,IF('Données brutes'!AC133="Non",0,0))</f>
        <v>0</v>
      </c>
      <c r="O150" s="5">
        <f>IF('Données brutes'!AE133="Oui",1,IF('Données brutes'!AE133="Non",0,0))</f>
        <v>0</v>
      </c>
      <c r="Q150" s="5">
        <f>IF('Données brutes'!AG133="Oui",1,IF('Données brutes'!AG133="Non",0,0))</f>
        <v>0</v>
      </c>
      <c r="S150" s="9">
        <f t="shared" si="24"/>
        <v>4</v>
      </c>
      <c r="T150" s="14">
        <f t="shared" si="25"/>
        <v>-51</v>
      </c>
      <c r="U150" s="14">
        <f t="shared" si="26"/>
        <v>-51</v>
      </c>
      <c r="V150" s="9">
        <f t="shared" si="27"/>
        <v>-51</v>
      </c>
      <c r="W150" s="16">
        <f t="shared" si="28"/>
        <v>4</v>
      </c>
      <c r="AB150" s="9">
        <f t="shared" si="20"/>
        <v>0</v>
      </c>
      <c r="AC150" s="9">
        <f t="shared" si="21"/>
        <v>0</v>
      </c>
      <c r="AD150" s="5">
        <f t="shared" si="29"/>
        <v>11</v>
      </c>
      <c r="AE150" s="5">
        <f t="shared" si="22"/>
        <v>5</v>
      </c>
      <c r="AF150" s="11">
        <f t="shared" si="23"/>
        <v>4.545454545454545</v>
      </c>
    </row>
    <row r="151" spans="1:32" x14ac:dyDescent="0.2">
      <c r="A151" s="5" t="str">
        <f>'Données brutes'!B134</f>
        <v>Stimulab - Pulsio Santé</v>
      </c>
      <c r="B151" s="5">
        <f>IF('Données brutes'!R134="Oui",2,IF('Données brutes'!R134="Non",0,0))</f>
        <v>2</v>
      </c>
      <c r="D151" s="5">
        <f>IF('Données brutes'!T134="Oui",2,IF('Données brutes'!T134="Non",0,0))</f>
        <v>2</v>
      </c>
      <c r="F151" s="5">
        <f>IF('Données brutes'!V134="Oui",1,IF('Données brutes'!V134="Non",0,0))</f>
        <v>1</v>
      </c>
      <c r="H151" s="5">
        <f>IF('Données brutes'!X134="Oui",1,IF('Données brutes'!X134="Non",0,IF('Données brutes'!X134="NA","NA",0)))</f>
        <v>1</v>
      </c>
      <c r="J151" s="5">
        <f>IF('Données brutes'!Z134="Oui",1,IF('Données brutes'!Z134="Non",0,IF('Données brutes'!Z134="NA","NA",0)))</f>
        <v>1</v>
      </c>
      <c r="L151" s="5">
        <f>IF('Données brutes'!AB134="Oui",1,IF('Données brutes'!AB134="Non",0,0))</f>
        <v>1</v>
      </c>
      <c r="M151" s="5">
        <f>IF('Données brutes'!AC134="Oui",1,IF('Données brutes'!AC134="Non",0,0))</f>
        <v>1</v>
      </c>
      <c r="O151" s="5">
        <f>IF('Données brutes'!AE134="Oui",1,IF('Données brutes'!AE134="Non",0,0))</f>
        <v>1</v>
      </c>
      <c r="Q151" s="5">
        <f>IF('Données brutes'!AG134="Oui",1,IF('Données brutes'!AG134="Non",0,0))</f>
        <v>1</v>
      </c>
      <c r="S151" s="9">
        <f t="shared" si="24"/>
        <v>10</v>
      </c>
      <c r="T151" s="14">
        <f t="shared" si="25"/>
        <v>-51</v>
      </c>
      <c r="U151" s="14">
        <f t="shared" si="26"/>
        <v>-51</v>
      </c>
      <c r="V151" s="9">
        <f t="shared" si="27"/>
        <v>-51</v>
      </c>
      <c r="W151" s="16">
        <f t="shared" si="28"/>
        <v>10</v>
      </c>
      <c r="AB151" s="9">
        <f t="shared" si="20"/>
        <v>0</v>
      </c>
      <c r="AC151" s="9">
        <f t="shared" si="21"/>
        <v>0</v>
      </c>
      <c r="AD151" s="5">
        <f t="shared" si="29"/>
        <v>11</v>
      </c>
      <c r="AE151" s="5">
        <f t="shared" si="22"/>
        <v>11</v>
      </c>
      <c r="AF151" s="11">
        <f t="shared" si="23"/>
        <v>10</v>
      </c>
    </row>
    <row r="152" spans="1:32" x14ac:dyDescent="0.2">
      <c r="A152" s="5" t="e">
        <f>'Données brutes'!#REF!</f>
        <v>#REF!</v>
      </c>
      <c r="B152" s="5" t="e">
        <f>IF('Données brutes'!#REF!="Oui",2,IF('Données brutes'!#REF!="Non",0,0))</f>
        <v>#REF!</v>
      </c>
      <c r="D152" s="5" t="e">
        <f>IF('Données brutes'!#REF!="Oui",2,IF('Données brutes'!#REF!="Non",0,0))</f>
        <v>#REF!</v>
      </c>
      <c r="F152" s="5" t="e">
        <f>IF('Données brutes'!#REF!="Oui",1,IF('Données brutes'!#REF!="Non",0,0))</f>
        <v>#REF!</v>
      </c>
      <c r="H152" s="5" t="e">
        <f>IF('Données brutes'!#REF!="Oui",1,IF('Données brutes'!#REF!="Non",0,IF('Données brutes'!#REF!="NA","NA",0)))</f>
        <v>#REF!</v>
      </c>
      <c r="J152" s="5" t="e">
        <f>IF('Données brutes'!#REF!="Oui",1,IF('Données brutes'!#REF!="Non",0,IF('Données brutes'!#REF!="NA","NA",0)))</f>
        <v>#REF!</v>
      </c>
      <c r="L152" s="5" t="e">
        <f>IF('Données brutes'!#REF!="Oui",1,IF('Données brutes'!#REF!="Non",0,0))</f>
        <v>#REF!</v>
      </c>
      <c r="M152" s="5" t="e">
        <f>IF('Données brutes'!#REF!="Oui",1,IF('Données brutes'!#REF!="Non",0,0))</f>
        <v>#REF!</v>
      </c>
      <c r="O152" s="5" t="e">
        <f>IF('Données brutes'!#REF!="Oui",1,IF('Données brutes'!#REF!="Non",0,0))</f>
        <v>#REF!</v>
      </c>
      <c r="Q152" s="5" t="e">
        <f>IF('Données brutes'!#REF!="Oui",1,IF('Données brutes'!#REF!="Non",0,0))</f>
        <v>#REF!</v>
      </c>
      <c r="S152" s="9" t="e">
        <f t="shared" si="24"/>
        <v>#REF!</v>
      </c>
      <c r="T152" s="14" t="e">
        <f t="shared" si="25"/>
        <v>#REF!</v>
      </c>
      <c r="U152" s="14" t="e">
        <f t="shared" si="26"/>
        <v>#REF!</v>
      </c>
      <c r="V152" s="9" t="e">
        <f t="shared" si="27"/>
        <v>#REF!</v>
      </c>
      <c r="W152" s="16" t="e">
        <f t="shared" si="28"/>
        <v>#REF!</v>
      </c>
      <c r="AB152" s="9" t="e">
        <f t="shared" si="20"/>
        <v>#REF!</v>
      </c>
      <c r="AC152" s="9" t="e">
        <f t="shared" si="21"/>
        <v>#REF!</v>
      </c>
      <c r="AD152" s="5" t="e">
        <f t="shared" si="29"/>
        <v>#REF!</v>
      </c>
      <c r="AE152" s="5" t="e">
        <f t="shared" si="22"/>
        <v>#REF!</v>
      </c>
      <c r="AF152" s="11" t="e">
        <f t="shared" si="23"/>
        <v>#REF!</v>
      </c>
    </row>
    <row r="153" spans="1:32" x14ac:dyDescent="0.2">
      <c r="A153" s="5" t="str">
        <f>'Données brutes'!B135</f>
        <v>TELEMEDICA</v>
      </c>
      <c r="B153" s="5">
        <f>IF('Données brutes'!R135="Oui",2,IF('Données brutes'!R135="Non",0,0))</f>
        <v>2</v>
      </c>
      <c r="D153" s="5">
        <f>IF('Données brutes'!T135="Oui",2,IF('Données brutes'!T135="Non",0,0))</f>
        <v>2</v>
      </c>
      <c r="F153" s="5">
        <f>IF('Données brutes'!V135="Oui",1,IF('Données brutes'!V135="Non",0,0))</f>
        <v>1</v>
      </c>
      <c r="H153" s="5">
        <f>IF('Données brutes'!X135="Oui",1,IF('Données brutes'!X135="Non",0,IF('Données brutes'!X135="NA","NA",0)))</f>
        <v>1</v>
      </c>
      <c r="J153" s="5">
        <f>IF('Données brutes'!Z135="Oui",1,IF('Données brutes'!Z135="Non",0,IF('Données brutes'!Z135="NA","NA",0)))</f>
        <v>1</v>
      </c>
      <c r="L153" s="5">
        <f>IF('Données brutes'!AB135="Oui",1,IF('Données brutes'!AB135="Non",0,0))</f>
        <v>1</v>
      </c>
      <c r="M153" s="5">
        <f>IF('Données brutes'!AC135="Oui",1,IF('Données brutes'!AC135="Non",0,0))</f>
        <v>1</v>
      </c>
      <c r="O153" s="5">
        <f>IF('Données brutes'!AE135="Oui",1,IF('Données brutes'!AE135="Non",0,0))</f>
        <v>1</v>
      </c>
      <c r="Q153" s="5">
        <f>IF('Données brutes'!AG135="Oui",1,IF('Données brutes'!AG135="Non",0,0))</f>
        <v>1</v>
      </c>
      <c r="S153" s="9">
        <f t="shared" si="24"/>
        <v>10</v>
      </c>
      <c r="T153" s="14">
        <f t="shared" si="25"/>
        <v>-51</v>
      </c>
      <c r="U153" s="14">
        <f t="shared" si="26"/>
        <v>-51</v>
      </c>
      <c r="V153" s="9">
        <f t="shared" si="27"/>
        <v>-51</v>
      </c>
      <c r="W153" s="16">
        <f t="shared" si="28"/>
        <v>10</v>
      </c>
      <c r="AB153" s="9">
        <f t="shared" si="20"/>
        <v>0</v>
      </c>
      <c r="AC153" s="9">
        <f t="shared" si="21"/>
        <v>0</v>
      </c>
      <c r="AD153" s="5">
        <f t="shared" si="29"/>
        <v>11</v>
      </c>
      <c r="AE153" s="5">
        <f t="shared" si="22"/>
        <v>11</v>
      </c>
      <c r="AF153" s="11">
        <f t="shared" si="23"/>
        <v>10</v>
      </c>
    </row>
    <row r="154" spans="1:32" x14ac:dyDescent="0.2">
      <c r="A154" s="5" t="e">
        <f>'Données brutes'!#REF!</f>
        <v>#REF!</v>
      </c>
      <c r="B154" s="5" t="e">
        <f>IF('Données brutes'!#REF!="Oui",2,IF('Données brutes'!#REF!="Non",0,0))</f>
        <v>#REF!</v>
      </c>
      <c r="D154" s="5" t="e">
        <f>IF('Données brutes'!#REF!="Oui",2,IF('Données brutes'!#REF!="Non",0,0))</f>
        <v>#REF!</v>
      </c>
      <c r="F154" s="5" t="e">
        <f>IF('Données brutes'!#REF!="Oui",1,IF('Données brutes'!#REF!="Non",0,0))</f>
        <v>#REF!</v>
      </c>
      <c r="H154" s="5" t="e">
        <f>IF('Données brutes'!#REF!="Oui",1,IF('Données brutes'!#REF!="Non",0,IF('Données brutes'!#REF!="NA","NA",0)))</f>
        <v>#REF!</v>
      </c>
      <c r="J154" s="5" t="e">
        <f>IF('Données brutes'!#REF!="Oui",1,IF('Données brutes'!#REF!="Non",0,IF('Données brutes'!#REF!="NA","NA",0)))</f>
        <v>#REF!</v>
      </c>
      <c r="L154" s="5" t="e">
        <f>IF('Données brutes'!#REF!="Oui",1,IF('Données brutes'!#REF!="Non",0,0))</f>
        <v>#REF!</v>
      </c>
      <c r="M154" s="5" t="e">
        <f>IF('Données brutes'!#REF!="Oui",1,IF('Données brutes'!#REF!="Non",0,0))</f>
        <v>#REF!</v>
      </c>
      <c r="O154" s="5" t="e">
        <f>IF('Données brutes'!#REF!="Oui",1,IF('Données brutes'!#REF!="Non",0,0))</f>
        <v>#REF!</v>
      </c>
      <c r="Q154" s="5" t="e">
        <f>IF('Données brutes'!#REF!="Oui",1,IF('Données brutes'!#REF!="Non",0,0))</f>
        <v>#REF!</v>
      </c>
      <c r="S154" s="9" t="e">
        <f t="shared" si="24"/>
        <v>#REF!</v>
      </c>
      <c r="T154" s="14" t="e">
        <f t="shared" si="25"/>
        <v>#REF!</v>
      </c>
      <c r="U154" s="14" t="e">
        <f t="shared" si="26"/>
        <v>#REF!</v>
      </c>
      <c r="V154" s="9" t="e">
        <f t="shared" si="27"/>
        <v>#REF!</v>
      </c>
      <c r="W154" s="16" t="e">
        <f t="shared" si="28"/>
        <v>#REF!</v>
      </c>
      <c r="AB154" s="9" t="e">
        <f t="shared" si="20"/>
        <v>#REF!</v>
      </c>
      <c r="AC154" s="9" t="e">
        <f t="shared" si="21"/>
        <v>#REF!</v>
      </c>
      <c r="AD154" s="5" t="e">
        <f t="shared" si="29"/>
        <v>#REF!</v>
      </c>
      <c r="AE154" s="5" t="e">
        <f t="shared" si="22"/>
        <v>#REF!</v>
      </c>
      <c r="AF154" s="11" t="e">
        <f t="shared" si="23"/>
        <v>#REF!</v>
      </c>
    </row>
    <row r="155" spans="1:32" x14ac:dyDescent="0.2">
      <c r="A155" s="5" t="str">
        <f>'Données brutes'!B136</f>
        <v>TELEPALLIA06</v>
      </c>
      <c r="B155" s="5">
        <f>IF('Données brutes'!R136="Oui",2,IF('Données brutes'!R136="Non",0,0))</f>
        <v>2</v>
      </c>
      <c r="D155" s="5">
        <f>IF('Données brutes'!T136="Oui",2,IF('Données brutes'!T136="Non",0,0))</f>
        <v>2</v>
      </c>
      <c r="F155" s="5">
        <f>IF('Données brutes'!V136="Oui",1,IF('Données brutes'!V136="Non",0,0))</f>
        <v>1</v>
      </c>
      <c r="H155" s="5">
        <f>IF('Données brutes'!X136="Oui",1,IF('Données brutes'!X136="Non",0,IF('Données brutes'!X136="NA","NA",0)))</f>
        <v>1</v>
      </c>
      <c r="J155" s="5">
        <f>IF('Données brutes'!Z136="Oui",1,IF('Données brutes'!Z136="Non",0,IF('Données brutes'!Z136="NA","NA",0)))</f>
        <v>1</v>
      </c>
      <c r="L155" s="5">
        <f>IF('Données brutes'!AB136="Oui",1,IF('Données brutes'!AB136="Non",0,0))</f>
        <v>0</v>
      </c>
      <c r="M155" s="5">
        <f>IF('Données brutes'!AC136="Oui",1,IF('Données brutes'!AC136="Non",0,0))</f>
        <v>0</v>
      </c>
      <c r="O155" s="5">
        <f>IF('Données brutes'!AE136="Oui",1,IF('Données brutes'!AE136="Non",0,0))</f>
        <v>1</v>
      </c>
      <c r="Q155" s="5">
        <f>IF('Données brutes'!AG136="Oui",1,IF('Données brutes'!AG136="Non",0,0))</f>
        <v>1</v>
      </c>
      <c r="S155" s="9">
        <f t="shared" si="24"/>
        <v>8</v>
      </c>
      <c r="T155" s="14">
        <f t="shared" si="25"/>
        <v>-51</v>
      </c>
      <c r="U155" s="14">
        <f t="shared" si="26"/>
        <v>-51</v>
      </c>
      <c r="V155" s="9">
        <f t="shared" si="27"/>
        <v>-51</v>
      </c>
      <c r="W155" s="16">
        <f t="shared" si="28"/>
        <v>8</v>
      </c>
      <c r="AB155" s="9">
        <f t="shared" si="20"/>
        <v>0</v>
      </c>
      <c r="AC155" s="9">
        <f t="shared" si="21"/>
        <v>0</v>
      </c>
      <c r="AD155" s="5">
        <f t="shared" si="29"/>
        <v>11</v>
      </c>
      <c r="AE155" s="5">
        <f t="shared" si="22"/>
        <v>9</v>
      </c>
      <c r="AF155" s="11">
        <f t="shared" si="23"/>
        <v>8.1818181818181817</v>
      </c>
    </row>
    <row r="156" spans="1:32" x14ac:dyDescent="0.2">
      <c r="A156" s="5" t="str">
        <f>'Données brutes'!B137</f>
        <v>TELIM</v>
      </c>
      <c r="B156" s="5">
        <f>IF('Données brutes'!R137="Oui",2,IF('Données brutes'!R137="Non",0,0))</f>
        <v>2</v>
      </c>
      <c r="D156" s="5">
        <f>IF('Données brutes'!T137="Oui",2,IF('Données brutes'!T137="Non",0,0))</f>
        <v>2</v>
      </c>
      <c r="F156" s="5">
        <f>IF('Données brutes'!V137="Oui",1,IF('Données brutes'!V137="Non",0,0))</f>
        <v>1</v>
      </c>
      <c r="H156" s="5">
        <f>IF('Données brutes'!X137="Oui",1,IF('Données brutes'!X137="Non",0,IF('Données brutes'!X137="NA","NA",0)))</f>
        <v>1</v>
      </c>
      <c r="J156" s="5">
        <f>IF('Données brutes'!Z137="Oui",1,IF('Données brutes'!Z137="Non",0,IF('Données brutes'!Z137="NA","NA",0)))</f>
        <v>1</v>
      </c>
      <c r="L156" s="5">
        <f>IF('Données brutes'!AB137="Oui",1,IF('Données brutes'!AB137="Non",0,0))</f>
        <v>0</v>
      </c>
      <c r="M156" s="5">
        <f>IF('Données brutes'!AC137="Oui",1,IF('Données brutes'!AC137="Non",0,0))</f>
        <v>0</v>
      </c>
      <c r="O156" s="5">
        <f>IF('Données brutes'!AE137="Oui",1,IF('Données brutes'!AE137="Non",0,0))</f>
        <v>0</v>
      </c>
      <c r="Q156" s="5">
        <f>IF('Données brutes'!AG137="Oui",1,IF('Données brutes'!AG137="Non",0,0))</f>
        <v>0</v>
      </c>
      <c r="S156" s="9">
        <f t="shared" si="24"/>
        <v>6</v>
      </c>
      <c r="T156" s="14">
        <f t="shared" si="25"/>
        <v>-51</v>
      </c>
      <c r="U156" s="14">
        <f t="shared" si="26"/>
        <v>-51</v>
      </c>
      <c r="V156" s="9">
        <f t="shared" si="27"/>
        <v>-51</v>
      </c>
      <c r="W156" s="16">
        <f t="shared" si="28"/>
        <v>6</v>
      </c>
      <c r="AB156" s="9">
        <f t="shared" si="20"/>
        <v>0</v>
      </c>
      <c r="AC156" s="9">
        <f t="shared" si="21"/>
        <v>0</v>
      </c>
      <c r="AD156" s="5">
        <f t="shared" si="29"/>
        <v>11</v>
      </c>
      <c r="AE156" s="5">
        <f t="shared" si="22"/>
        <v>7</v>
      </c>
      <c r="AF156" s="11">
        <f t="shared" si="23"/>
        <v>6.3636363636363633</v>
      </c>
    </row>
    <row r="157" spans="1:32" x14ac:dyDescent="0.2">
      <c r="A157" s="5" t="str">
        <f>'Données brutes'!B138</f>
        <v>Tesly Med</v>
      </c>
      <c r="B157" s="5">
        <f>IF('Données brutes'!R138="Oui",2,IF('Données brutes'!R138="Non",0,0))</f>
        <v>2</v>
      </c>
      <c r="D157" s="5">
        <f>IF('Données brutes'!T138="Oui",2,IF('Données brutes'!T138="Non",0,0))</f>
        <v>2</v>
      </c>
      <c r="F157" s="5">
        <f>IF('Données brutes'!V138="Oui",1,IF('Données brutes'!V138="Non",0,0))</f>
        <v>1</v>
      </c>
      <c r="H157" s="5">
        <f>IF('Données brutes'!X138="Oui",1,IF('Données brutes'!X138="Non",0,IF('Données brutes'!X138="NA","NA",0)))</f>
        <v>1</v>
      </c>
      <c r="J157" s="5">
        <f>IF('Données brutes'!Z138="Oui",1,IF('Données brutes'!Z138="Non",0,IF('Données brutes'!Z138="NA","NA",0)))</f>
        <v>1</v>
      </c>
      <c r="L157" s="5">
        <f>IF('Données brutes'!AB138="Oui",1,IF('Données brutes'!AB138="Non",0,0))</f>
        <v>1</v>
      </c>
      <c r="M157" s="5">
        <f>IF('Données brutes'!AC138="Oui",1,IF('Données brutes'!AC138="Non",0,0))</f>
        <v>1</v>
      </c>
      <c r="O157" s="5">
        <f>IF('Données brutes'!AE138="Oui",1,IF('Données brutes'!AE138="Non",0,0))</f>
        <v>0</v>
      </c>
      <c r="Q157" s="5">
        <f>IF('Données brutes'!AG138="Oui",1,IF('Données brutes'!AG138="Non",0,0))</f>
        <v>1</v>
      </c>
      <c r="S157" s="9">
        <f t="shared" si="24"/>
        <v>9</v>
      </c>
      <c r="T157" s="14">
        <f t="shared" si="25"/>
        <v>-51</v>
      </c>
      <c r="U157" s="14">
        <f t="shared" si="26"/>
        <v>-51</v>
      </c>
      <c r="V157" s="9">
        <f t="shared" si="27"/>
        <v>-51</v>
      </c>
      <c r="W157" s="16">
        <f t="shared" si="28"/>
        <v>9</v>
      </c>
      <c r="AB157" s="9">
        <f t="shared" si="20"/>
        <v>0</v>
      </c>
      <c r="AC157" s="9">
        <f t="shared" si="21"/>
        <v>0</v>
      </c>
      <c r="AD157" s="5">
        <f t="shared" si="29"/>
        <v>11</v>
      </c>
      <c r="AE157" s="5">
        <f t="shared" si="22"/>
        <v>10</v>
      </c>
      <c r="AF157" s="11">
        <f t="shared" si="23"/>
        <v>9.0909090909090899</v>
      </c>
    </row>
    <row r="158" spans="1:32" x14ac:dyDescent="0.2">
      <c r="A158" s="5" t="str">
        <f>'Données brutes'!B139</f>
        <v>TESSAN - CABINE DE TELECONSULTATIONS</v>
      </c>
      <c r="B158" s="5">
        <f>IF('Données brutes'!R139="Oui",2,IF('Données brutes'!R139="Non",0,0))</f>
        <v>2</v>
      </c>
      <c r="D158" s="5">
        <f>IF('Données brutes'!T139="Oui",2,IF('Données brutes'!T139="Non",0,0))</f>
        <v>2</v>
      </c>
      <c r="F158" s="5">
        <f>IF('Données brutes'!V139="Oui",1,IF('Données brutes'!V139="Non",0,0))</f>
        <v>1</v>
      </c>
      <c r="H158" s="5">
        <f>IF('Données brutes'!X139="Oui",1,IF('Données brutes'!X139="Non",0,IF('Données brutes'!X139="NA","NA",0)))</f>
        <v>1</v>
      </c>
      <c r="J158" s="5">
        <f>IF('Données brutes'!Z139="Oui",1,IF('Données brutes'!Z139="Non",0,IF('Données brutes'!Z139="NA","NA",0)))</f>
        <v>1</v>
      </c>
      <c r="L158" s="5">
        <f>IF('Données brutes'!AB139="Oui",1,IF('Données brutes'!AB139="Non",0,0))</f>
        <v>1</v>
      </c>
      <c r="M158" s="5">
        <f>IF('Données brutes'!AC139="Oui",1,IF('Données brutes'!AC139="Non",0,0))</f>
        <v>1</v>
      </c>
      <c r="O158" s="5">
        <f>IF('Données brutes'!AE139="Oui",1,IF('Données brutes'!AE139="Non",0,0))</f>
        <v>0</v>
      </c>
      <c r="Q158" s="5">
        <f>IF('Données brutes'!AG139="Oui",1,IF('Données brutes'!AG139="Non",0,0))</f>
        <v>1</v>
      </c>
      <c r="S158" s="9">
        <f t="shared" si="24"/>
        <v>9</v>
      </c>
      <c r="T158" s="14">
        <f t="shared" si="25"/>
        <v>-51</v>
      </c>
      <c r="U158" s="14">
        <f t="shared" si="26"/>
        <v>-51</v>
      </c>
      <c r="V158" s="9">
        <f t="shared" si="27"/>
        <v>-51</v>
      </c>
      <c r="W158" s="16">
        <f t="shared" si="28"/>
        <v>9</v>
      </c>
      <c r="AB158" s="9">
        <f t="shared" si="20"/>
        <v>0</v>
      </c>
      <c r="AC158" s="9">
        <f t="shared" si="21"/>
        <v>0</v>
      </c>
      <c r="AD158" s="5">
        <f t="shared" si="29"/>
        <v>11</v>
      </c>
      <c r="AE158" s="5">
        <f t="shared" si="22"/>
        <v>10</v>
      </c>
      <c r="AF158" s="11">
        <f t="shared" si="23"/>
        <v>9.0909090909090899</v>
      </c>
    </row>
    <row r="159" spans="1:32" x14ac:dyDescent="0.2">
      <c r="A159" s="5" t="e">
        <f>'Données brutes'!#REF!</f>
        <v>#REF!</v>
      </c>
      <c r="B159" s="5" t="e">
        <f>IF('Données brutes'!#REF!="Oui",2,IF('Données brutes'!#REF!="Non",0,0))</f>
        <v>#REF!</v>
      </c>
      <c r="D159" s="5" t="e">
        <f>IF('Données brutes'!#REF!="Oui",2,IF('Données brutes'!#REF!="Non",0,0))</f>
        <v>#REF!</v>
      </c>
      <c r="F159" s="5" t="e">
        <f>IF('Données brutes'!#REF!="Oui",1,IF('Données brutes'!#REF!="Non",0,0))</f>
        <v>#REF!</v>
      </c>
      <c r="H159" s="5" t="e">
        <f>IF('Données brutes'!#REF!="Oui",1,IF('Données brutes'!#REF!="Non",0,IF('Données brutes'!#REF!="NA","NA",0)))</f>
        <v>#REF!</v>
      </c>
      <c r="J159" s="5" t="e">
        <f>IF('Données brutes'!#REF!="Oui",1,IF('Données brutes'!#REF!="Non",0,IF('Données brutes'!#REF!="NA","NA",0)))</f>
        <v>#REF!</v>
      </c>
      <c r="L159" s="5" t="e">
        <f>IF('Données brutes'!#REF!="Oui",1,IF('Données brutes'!#REF!="Non",0,0))</f>
        <v>#REF!</v>
      </c>
      <c r="M159" s="5" t="e">
        <f>IF('Données brutes'!#REF!="Oui",1,IF('Données brutes'!#REF!="Non",0,0))</f>
        <v>#REF!</v>
      </c>
      <c r="O159" s="5" t="e">
        <f>IF('Données brutes'!#REF!="Oui",1,IF('Données brutes'!#REF!="Non",0,0))</f>
        <v>#REF!</v>
      </c>
      <c r="Q159" s="5" t="e">
        <f>IF('Données brutes'!#REF!="Oui",1,IF('Données brutes'!#REF!="Non",0,0))</f>
        <v>#REF!</v>
      </c>
      <c r="S159" s="9" t="e">
        <f t="shared" si="24"/>
        <v>#REF!</v>
      </c>
      <c r="T159" s="14" t="e">
        <f t="shared" si="25"/>
        <v>#REF!</v>
      </c>
      <c r="U159" s="14" t="e">
        <f t="shared" si="26"/>
        <v>#REF!</v>
      </c>
      <c r="V159" s="9" t="e">
        <f t="shared" si="27"/>
        <v>#REF!</v>
      </c>
      <c r="W159" s="16" t="e">
        <f t="shared" si="28"/>
        <v>#REF!</v>
      </c>
      <c r="AB159" s="9" t="e">
        <f t="shared" si="20"/>
        <v>#REF!</v>
      </c>
      <c r="AC159" s="9" t="e">
        <f t="shared" si="21"/>
        <v>#REF!</v>
      </c>
      <c r="AD159" s="5" t="e">
        <f t="shared" si="29"/>
        <v>#REF!</v>
      </c>
      <c r="AE159" s="5" t="e">
        <f t="shared" si="22"/>
        <v>#REF!</v>
      </c>
      <c r="AF159" s="11" t="e">
        <f t="shared" si="23"/>
        <v>#REF!</v>
      </c>
    </row>
    <row r="160" spans="1:32" x14ac:dyDescent="0.2">
      <c r="A160" s="5" t="str">
        <f>'Données brutes'!B140</f>
        <v>Therap-e</v>
      </c>
      <c r="B160" s="5">
        <f>IF('Données brutes'!R140="Oui",2,IF('Données brutes'!R140="Non",0,0))</f>
        <v>2</v>
      </c>
      <c r="D160" s="5">
        <f>IF('Données brutes'!T140="Oui",2,IF('Données brutes'!T140="Non",0,0))</f>
        <v>2</v>
      </c>
      <c r="F160" s="5">
        <f>IF('Données brutes'!V140="Oui",1,IF('Données brutes'!V140="Non",0,0))</f>
        <v>1</v>
      </c>
      <c r="H160" s="5">
        <f>IF('Données brutes'!X140="Oui",1,IF('Données brutes'!X140="Non",0,IF('Données brutes'!X140="NA","NA",0)))</f>
        <v>1</v>
      </c>
      <c r="J160" s="5">
        <f>IF('Données brutes'!Z140="Oui",1,IF('Données brutes'!Z140="Non",0,IF('Données brutes'!Z140="NA","NA",0)))</f>
        <v>1</v>
      </c>
      <c r="L160" s="5">
        <f>IF('Données brutes'!AB140="Oui",1,IF('Données brutes'!AB140="Non",0,0))</f>
        <v>1</v>
      </c>
      <c r="M160" s="5">
        <f>IF('Données brutes'!AC140="Oui",1,IF('Données brutes'!AC140="Non",0,0))</f>
        <v>1</v>
      </c>
      <c r="O160" s="5">
        <f>IF('Données brutes'!AE140="Oui",1,IF('Données brutes'!AE140="Non",0,0))</f>
        <v>1</v>
      </c>
      <c r="Q160" s="5">
        <f>IF('Données brutes'!AG140="Oui",1,IF('Données brutes'!AG140="Non",0,0))</f>
        <v>1</v>
      </c>
      <c r="S160" s="9">
        <f t="shared" si="24"/>
        <v>10</v>
      </c>
      <c r="T160" s="14">
        <f t="shared" si="25"/>
        <v>-51</v>
      </c>
      <c r="U160" s="14">
        <f t="shared" si="26"/>
        <v>-51</v>
      </c>
      <c r="V160" s="9">
        <f t="shared" si="27"/>
        <v>-51</v>
      </c>
      <c r="W160" s="16">
        <f t="shared" si="28"/>
        <v>10</v>
      </c>
      <c r="AB160" s="9">
        <f t="shared" si="20"/>
        <v>0</v>
      </c>
      <c r="AC160" s="9">
        <f t="shared" si="21"/>
        <v>0</v>
      </c>
      <c r="AD160" s="5">
        <f t="shared" si="29"/>
        <v>11</v>
      </c>
      <c r="AE160" s="5">
        <f t="shared" si="22"/>
        <v>11</v>
      </c>
      <c r="AF160" s="11">
        <f t="shared" si="23"/>
        <v>10</v>
      </c>
    </row>
    <row r="161" spans="1:32" x14ac:dyDescent="0.2">
      <c r="A161" s="5" t="str">
        <f>'Données brutes'!B141</f>
        <v>Thess télésuivi</v>
      </c>
      <c r="B161" s="5">
        <f>IF('Données brutes'!R141="Oui",2,IF('Données brutes'!R141="Non",0,0))</f>
        <v>2</v>
      </c>
      <c r="D161" s="5">
        <f>IF('Données brutes'!T141="Oui",2,IF('Données brutes'!T141="Non",0,0))</f>
        <v>2</v>
      </c>
      <c r="F161" s="5">
        <f>IF('Données brutes'!V141="Oui",1,IF('Données brutes'!V141="Non",0,0))</f>
        <v>1</v>
      </c>
      <c r="H161" s="5">
        <f>IF('Données brutes'!X141="Oui",1,IF('Données brutes'!X141="Non",0,IF('Données brutes'!X141="NA","NA",0)))</f>
        <v>1</v>
      </c>
      <c r="J161" s="5">
        <f>IF('Données brutes'!Z141="Oui",1,IF('Données brutes'!Z141="Non",0,IF('Données brutes'!Z141="NA","NA",0)))</f>
        <v>1</v>
      </c>
      <c r="L161" s="5">
        <f>IF('Données brutes'!AB141="Oui",1,IF('Données brutes'!AB141="Non",0,0))</f>
        <v>1</v>
      </c>
      <c r="M161" s="5">
        <f>IF('Données brutes'!AC141="Oui",1,IF('Données brutes'!AC141="Non",0,0))</f>
        <v>1</v>
      </c>
      <c r="O161" s="5">
        <f>IF('Données brutes'!AE141="Oui",1,IF('Données brutes'!AE141="Non",0,0))</f>
        <v>1</v>
      </c>
      <c r="Q161" s="5">
        <f>IF('Données brutes'!AG141="Oui",1,IF('Données brutes'!AG141="Non",0,0))</f>
        <v>1</v>
      </c>
      <c r="S161" s="9">
        <f t="shared" si="24"/>
        <v>10</v>
      </c>
      <c r="T161" s="14">
        <f t="shared" si="25"/>
        <v>-51</v>
      </c>
      <c r="U161" s="14">
        <f t="shared" si="26"/>
        <v>-51</v>
      </c>
      <c r="V161" s="9">
        <f t="shared" si="27"/>
        <v>-51</v>
      </c>
      <c r="W161" s="16">
        <f t="shared" si="28"/>
        <v>10</v>
      </c>
      <c r="AB161" s="9">
        <f t="shared" si="20"/>
        <v>0</v>
      </c>
      <c r="AC161" s="9">
        <f t="shared" si="21"/>
        <v>0</v>
      </c>
      <c r="AD161" s="5">
        <f t="shared" si="29"/>
        <v>11</v>
      </c>
      <c r="AE161" s="5">
        <f t="shared" si="22"/>
        <v>11</v>
      </c>
      <c r="AF161" s="11">
        <f t="shared" si="23"/>
        <v>10</v>
      </c>
    </row>
    <row r="162" spans="1:32" x14ac:dyDescent="0.2">
      <c r="A162" s="5" t="str">
        <f>'Données brutes'!B142</f>
        <v>Tilkee</v>
      </c>
      <c r="B162" s="5">
        <f>IF('Données brutes'!R142="Oui",2,IF('Données brutes'!R142="Non",0,0))</f>
        <v>2</v>
      </c>
      <c r="D162" s="5">
        <f>IF('Données brutes'!T142="Oui",2,IF('Données brutes'!T142="Non",0,0))</f>
        <v>2</v>
      </c>
      <c r="F162" s="5">
        <f>IF('Données brutes'!V142="Oui",1,IF('Données brutes'!V142="Non",0,0))</f>
        <v>1</v>
      </c>
      <c r="H162" s="5">
        <f>IF('Données brutes'!X142="Oui",1,IF('Données brutes'!X142="Non",0,IF('Données brutes'!X142="NA","NA",0)))</f>
        <v>1</v>
      </c>
      <c r="J162" s="5">
        <f>IF('Données brutes'!Z142="Oui",1,IF('Données brutes'!Z142="Non",0,IF('Données brutes'!Z142="NA","NA",0)))</f>
        <v>1</v>
      </c>
      <c r="L162" s="5">
        <f>IF('Données brutes'!AB142="Oui",1,IF('Données brutes'!AB142="Non",0,0))</f>
        <v>0</v>
      </c>
      <c r="M162" s="5">
        <f>IF('Données brutes'!AC142="Oui",1,IF('Données brutes'!AC142="Non",0,0))</f>
        <v>0</v>
      </c>
      <c r="O162" s="5">
        <f>IF('Données brutes'!AE142="Oui",1,IF('Données brutes'!AE142="Non",0,0))</f>
        <v>0</v>
      </c>
      <c r="Q162" s="5">
        <f>IF('Données brutes'!AG142="Oui",1,IF('Données brutes'!AG142="Non",0,0))</f>
        <v>0</v>
      </c>
      <c r="S162" s="9">
        <f t="shared" si="24"/>
        <v>6</v>
      </c>
      <c r="T162" s="14">
        <f t="shared" si="25"/>
        <v>-51</v>
      </c>
      <c r="U162" s="14">
        <f t="shared" si="26"/>
        <v>-51</v>
      </c>
      <c r="V162" s="9">
        <f t="shared" si="27"/>
        <v>-51</v>
      </c>
      <c r="W162" s="16">
        <f t="shared" si="28"/>
        <v>6</v>
      </c>
      <c r="AB162" s="9">
        <f t="shared" si="20"/>
        <v>0</v>
      </c>
      <c r="AC162" s="9">
        <f t="shared" si="21"/>
        <v>0</v>
      </c>
      <c r="AD162" s="5">
        <f t="shared" si="29"/>
        <v>11</v>
      </c>
      <c r="AE162" s="5">
        <f t="shared" si="22"/>
        <v>7</v>
      </c>
      <c r="AF162" s="11">
        <f t="shared" si="23"/>
        <v>6.3636363636363633</v>
      </c>
    </row>
    <row r="163" spans="1:32" x14ac:dyDescent="0.2">
      <c r="A163" s="5" t="str">
        <f>'Données brutes'!B143</f>
        <v>TIM</v>
      </c>
      <c r="B163" s="5">
        <f>IF('Données brutes'!R143="Oui",2,IF('Données brutes'!R143="Non",0,0))</f>
        <v>2</v>
      </c>
      <c r="D163" s="5">
        <f>IF('Données brutes'!T143="Oui",2,IF('Données brutes'!T143="Non",0,0))</f>
        <v>2</v>
      </c>
      <c r="F163" s="5">
        <f>IF('Données brutes'!V143="Oui",1,IF('Données brutes'!V143="Non",0,0))</f>
        <v>1</v>
      </c>
      <c r="H163" s="5">
        <f>IF('Données brutes'!X143="Oui",1,IF('Données brutes'!X143="Non",0,IF('Données brutes'!X143="NA","NA",0)))</f>
        <v>1</v>
      </c>
      <c r="J163" s="5">
        <f>IF('Données brutes'!Z143="Oui",1,IF('Données brutes'!Z143="Non",0,IF('Données brutes'!Z143="NA","NA",0)))</f>
        <v>1</v>
      </c>
      <c r="L163" s="5">
        <f>IF('Données brutes'!AB143="Oui",1,IF('Données brutes'!AB143="Non",0,0))</f>
        <v>1</v>
      </c>
      <c r="M163" s="5">
        <f>IF('Données brutes'!AC143="Oui",1,IF('Données brutes'!AC143="Non",0,0))</f>
        <v>1</v>
      </c>
      <c r="O163" s="5">
        <f>IF('Données brutes'!AE143="Oui",1,IF('Données brutes'!AE143="Non",0,0))</f>
        <v>1</v>
      </c>
      <c r="Q163" s="5">
        <f>IF('Données brutes'!AG143="Oui",1,IF('Données brutes'!AG143="Non",0,0))</f>
        <v>0</v>
      </c>
      <c r="S163" s="9">
        <f t="shared" si="24"/>
        <v>9</v>
      </c>
      <c r="T163" s="14">
        <f t="shared" si="25"/>
        <v>-51</v>
      </c>
      <c r="U163" s="14">
        <f t="shared" si="26"/>
        <v>-51</v>
      </c>
      <c r="V163" s="9">
        <f t="shared" si="27"/>
        <v>-51</v>
      </c>
      <c r="W163" s="16">
        <f t="shared" si="28"/>
        <v>9</v>
      </c>
      <c r="AB163" s="9">
        <f t="shared" si="20"/>
        <v>0</v>
      </c>
      <c r="AC163" s="9">
        <f t="shared" si="21"/>
        <v>0</v>
      </c>
      <c r="AD163" s="5">
        <f t="shared" si="29"/>
        <v>11</v>
      </c>
      <c r="AE163" s="5">
        <f t="shared" si="22"/>
        <v>10</v>
      </c>
      <c r="AF163" s="11">
        <f t="shared" si="23"/>
        <v>9.0909090909090899</v>
      </c>
    </row>
    <row r="164" spans="1:32" x14ac:dyDescent="0.2">
      <c r="A164" s="5" t="str">
        <f>'Données brutes'!B144</f>
        <v>TITAN</v>
      </c>
      <c r="B164" s="5">
        <f>IF('Données brutes'!R144="Oui",2,IF('Données brutes'!R144="Non",0,0))</f>
        <v>2</v>
      </c>
      <c r="D164" s="5">
        <f>IF('Données brutes'!T144="Oui",2,IF('Données brutes'!T144="Non",0,0))</f>
        <v>2</v>
      </c>
      <c r="F164" s="5">
        <f>IF('Données brutes'!V144="Oui",1,IF('Données brutes'!V144="Non",0,0))</f>
        <v>1</v>
      </c>
      <c r="H164" s="5">
        <f>IF('Données brutes'!X144="Oui",1,IF('Données brutes'!X144="Non",0,IF('Données brutes'!X144="NA","NA",0)))</f>
        <v>1</v>
      </c>
      <c r="J164" s="5">
        <f>IF('Données brutes'!Z144="Oui",1,IF('Données brutes'!Z144="Non",0,IF('Données brutes'!Z144="NA","NA",0)))</f>
        <v>1</v>
      </c>
      <c r="L164" s="5">
        <f>IF('Données brutes'!AB144="Oui",1,IF('Données brutes'!AB144="Non",0,0))</f>
        <v>1</v>
      </c>
      <c r="M164" s="5">
        <f>IF('Données brutes'!AC144="Oui",1,IF('Données brutes'!AC144="Non",0,0))</f>
        <v>0</v>
      </c>
      <c r="O164" s="5">
        <f>IF('Données brutes'!AE144="Oui",1,IF('Données brutes'!AE144="Non",0,0))</f>
        <v>1</v>
      </c>
      <c r="Q164" s="5">
        <f>IF('Données brutes'!AG144="Oui",1,IF('Données brutes'!AG144="Non",0,0))</f>
        <v>1</v>
      </c>
      <c r="S164" s="9">
        <f t="shared" si="24"/>
        <v>9</v>
      </c>
      <c r="T164" s="14">
        <f t="shared" si="25"/>
        <v>-51</v>
      </c>
      <c r="U164" s="14">
        <f t="shared" si="26"/>
        <v>-51</v>
      </c>
      <c r="V164" s="9">
        <f t="shared" si="27"/>
        <v>-51</v>
      </c>
      <c r="W164" s="16">
        <f t="shared" si="28"/>
        <v>9</v>
      </c>
      <c r="AB164" s="9">
        <f t="shared" si="20"/>
        <v>0</v>
      </c>
      <c r="AC164" s="9">
        <f t="shared" si="21"/>
        <v>0</v>
      </c>
      <c r="AD164" s="5">
        <f t="shared" si="29"/>
        <v>11</v>
      </c>
      <c r="AE164" s="5">
        <f t="shared" si="22"/>
        <v>10</v>
      </c>
      <c r="AF164" s="11">
        <f t="shared" si="23"/>
        <v>9.0909090909090899</v>
      </c>
    </row>
    <row r="165" spans="1:32" x14ac:dyDescent="0.2">
      <c r="A165" s="5" t="str">
        <f>'Données brutes'!B145</f>
        <v>TIXEO</v>
      </c>
      <c r="B165" s="5">
        <f>IF('Données brutes'!R145="Oui",2,IF('Données brutes'!R145="Non",0,0))</f>
        <v>2</v>
      </c>
      <c r="D165" s="5">
        <f>IF('Données brutes'!T145="Oui",2,IF('Données brutes'!T145="Non",0,0))</f>
        <v>0</v>
      </c>
      <c r="F165" s="5">
        <f>IF('Données brutes'!V145="Oui",1,IF('Données brutes'!V145="Non",0,0))</f>
        <v>1</v>
      </c>
      <c r="H165" s="5">
        <f>IF('Données brutes'!X145="Oui",1,IF('Données brutes'!X145="Non",0,IF('Données brutes'!X145="NA","NA",0)))</f>
        <v>1</v>
      </c>
      <c r="J165" s="5">
        <f>IF('Données brutes'!Z145="Oui",1,IF('Données brutes'!Z145="Non",0,IF('Données brutes'!Z145="NA","NA",0)))</f>
        <v>1</v>
      </c>
      <c r="L165" s="5">
        <f>IF('Données brutes'!AB145="Oui",1,IF('Données brutes'!AB145="Non",0,0))</f>
        <v>0</v>
      </c>
      <c r="M165" s="5">
        <f>IF('Données brutes'!AC145="Oui",1,IF('Données brutes'!AC145="Non",0,0))</f>
        <v>0</v>
      </c>
      <c r="O165" s="5">
        <f>IF('Données brutes'!AE145="Oui",1,IF('Données brutes'!AE145="Non",0,0))</f>
        <v>0</v>
      </c>
      <c r="Q165" s="5">
        <f>IF('Données brutes'!AG145="Oui",1,IF('Données brutes'!AG145="Non",0,0))</f>
        <v>0</v>
      </c>
      <c r="S165" s="9">
        <f t="shared" si="24"/>
        <v>4</v>
      </c>
      <c r="T165" s="14">
        <f t="shared" si="25"/>
        <v>-51</v>
      </c>
      <c r="U165" s="14">
        <f t="shared" si="26"/>
        <v>-51</v>
      </c>
      <c r="V165" s="9">
        <f t="shared" si="27"/>
        <v>-51</v>
      </c>
      <c r="W165" s="16">
        <f t="shared" si="28"/>
        <v>4</v>
      </c>
      <c r="AB165" s="9">
        <f t="shared" si="20"/>
        <v>0</v>
      </c>
      <c r="AC165" s="9">
        <f t="shared" si="21"/>
        <v>0</v>
      </c>
      <c r="AD165" s="5">
        <f t="shared" si="29"/>
        <v>11</v>
      </c>
      <c r="AE165" s="5">
        <f t="shared" si="22"/>
        <v>5</v>
      </c>
      <c r="AF165" s="11">
        <f t="shared" si="23"/>
        <v>4.545454545454545</v>
      </c>
    </row>
    <row r="166" spans="1:32" x14ac:dyDescent="0.2">
      <c r="A166" s="5" t="str">
        <f>'Données brutes'!B146</f>
        <v xml:space="preserve">TIXEOCARE </v>
      </c>
      <c r="B166" s="5">
        <f>IF('Données brutes'!R146="Oui",2,IF('Données brutes'!R146="Non",0,0))</f>
        <v>2</v>
      </c>
      <c r="D166" s="5">
        <f>IF('Données brutes'!T146="Oui",2,IF('Données brutes'!T146="Non",0,0))</f>
        <v>0</v>
      </c>
      <c r="F166" s="5">
        <f>IF('Données brutes'!V146="Oui",1,IF('Données brutes'!V146="Non",0,0))</f>
        <v>0</v>
      </c>
      <c r="H166" s="5">
        <f>IF('Données brutes'!X146="Oui",1,IF('Données brutes'!X146="Non",0,IF('Données brutes'!X146="NA","NA",0)))</f>
        <v>1</v>
      </c>
      <c r="J166" s="5">
        <f>IF('Données brutes'!Z146="Oui",1,IF('Données brutes'!Z146="Non",0,IF('Données brutes'!Z146="NA","NA",0)))</f>
        <v>1</v>
      </c>
      <c r="L166" s="5">
        <f>IF('Données brutes'!AB146="Oui",1,IF('Données brutes'!AB146="Non",0,0))</f>
        <v>0</v>
      </c>
      <c r="M166" s="5">
        <f>IF('Données brutes'!AC146="Oui",1,IF('Données brutes'!AC146="Non",0,0))</f>
        <v>1</v>
      </c>
      <c r="O166" s="5">
        <f>IF('Données brutes'!AE146="Oui",1,IF('Données brutes'!AE146="Non",0,0))</f>
        <v>0</v>
      </c>
      <c r="Q166" s="5">
        <f>IF('Données brutes'!AG146="Oui",1,IF('Données brutes'!AG146="Non",0,0))</f>
        <v>0</v>
      </c>
      <c r="S166" s="9">
        <f t="shared" si="24"/>
        <v>4</v>
      </c>
      <c r="T166" s="14">
        <f t="shared" si="25"/>
        <v>-51</v>
      </c>
      <c r="U166" s="14">
        <f t="shared" si="26"/>
        <v>-51</v>
      </c>
      <c r="V166" s="9">
        <f t="shared" si="27"/>
        <v>-51</v>
      </c>
      <c r="W166" s="16">
        <f t="shared" si="28"/>
        <v>4</v>
      </c>
      <c r="AB166" s="9">
        <f t="shared" si="20"/>
        <v>0</v>
      </c>
      <c r="AC166" s="9">
        <f t="shared" si="21"/>
        <v>0</v>
      </c>
      <c r="AD166" s="5">
        <f t="shared" si="29"/>
        <v>11</v>
      </c>
      <c r="AE166" s="5">
        <f t="shared" si="22"/>
        <v>5</v>
      </c>
      <c r="AF166" s="11">
        <f t="shared" si="23"/>
        <v>4.545454545454545</v>
      </c>
    </row>
    <row r="167" spans="1:32" x14ac:dyDescent="0.2">
      <c r="A167" s="5" t="str">
        <f>'Données brutes'!B147</f>
        <v>TokTokDoc</v>
      </c>
      <c r="B167" s="5">
        <f>IF('Données brutes'!R147="Oui",2,IF('Données brutes'!R147="Non",0,0))</f>
        <v>2</v>
      </c>
      <c r="D167" s="5">
        <f>IF('Données brutes'!T147="Oui",2,IF('Données brutes'!T147="Non",0,0))</f>
        <v>2</v>
      </c>
      <c r="F167" s="5">
        <f>IF('Données brutes'!V147="Oui",1,IF('Données brutes'!V147="Non",0,0))</f>
        <v>1</v>
      </c>
      <c r="H167" s="5">
        <f>IF('Données brutes'!X147="Oui",1,IF('Données brutes'!X147="Non",0,IF('Données brutes'!X147="NA","NA",0)))</f>
        <v>1</v>
      </c>
      <c r="J167" s="5">
        <f>IF('Données brutes'!Z147="Oui",1,IF('Données brutes'!Z147="Non",0,IF('Données brutes'!Z147="NA","NA",0)))</f>
        <v>1</v>
      </c>
      <c r="L167" s="5">
        <f>IF('Données brutes'!AB147="Oui",1,IF('Données brutes'!AB147="Non",0,0))</f>
        <v>0</v>
      </c>
      <c r="M167" s="5">
        <f>IF('Données brutes'!AC147="Oui",1,IF('Données brutes'!AC147="Non",0,0))</f>
        <v>1</v>
      </c>
      <c r="O167" s="5">
        <f>IF('Données brutes'!AE147="Oui",1,IF('Données brutes'!AE147="Non",0,0))</f>
        <v>0</v>
      </c>
      <c r="Q167" s="5">
        <f>IF('Données brutes'!AG147="Oui",1,IF('Données brutes'!AG147="Non",0,0))</f>
        <v>1</v>
      </c>
      <c r="S167" s="9">
        <f t="shared" si="24"/>
        <v>8</v>
      </c>
      <c r="T167" s="14">
        <f t="shared" si="25"/>
        <v>-51</v>
      </c>
      <c r="U167" s="14">
        <f t="shared" si="26"/>
        <v>-51</v>
      </c>
      <c r="V167" s="9">
        <f t="shared" si="27"/>
        <v>-51</v>
      </c>
      <c r="W167" s="16">
        <f t="shared" si="28"/>
        <v>8</v>
      </c>
      <c r="AB167" s="9">
        <f t="shared" si="20"/>
        <v>0</v>
      </c>
      <c r="AC167" s="9">
        <f t="shared" si="21"/>
        <v>0</v>
      </c>
      <c r="AD167" s="5">
        <f t="shared" si="29"/>
        <v>11</v>
      </c>
      <c r="AE167" s="5">
        <f t="shared" si="22"/>
        <v>9</v>
      </c>
      <c r="AF167" s="11">
        <f t="shared" si="23"/>
        <v>8.1818181818181817</v>
      </c>
    </row>
    <row r="168" spans="1:32" x14ac:dyDescent="0.2">
      <c r="A168" s="5" t="str">
        <f>'Données brutes'!B148</f>
        <v>toobeeb</v>
      </c>
      <c r="B168" s="5">
        <f>IF('Données brutes'!R148="Oui",2,IF('Données brutes'!R148="Non",0,0))</f>
        <v>2</v>
      </c>
      <c r="D168" s="5">
        <f>IF('Données brutes'!T148="Oui",2,IF('Données brutes'!T148="Non",0,0))</f>
        <v>2</v>
      </c>
      <c r="F168" s="5">
        <f>IF('Données brutes'!V148="Oui",1,IF('Données brutes'!V148="Non",0,0))</f>
        <v>1</v>
      </c>
      <c r="H168" s="5">
        <f>IF('Données brutes'!X148="Oui",1,IF('Données brutes'!X148="Non",0,IF('Données brutes'!X148="NA","NA",0)))</f>
        <v>1</v>
      </c>
      <c r="J168" s="5">
        <f>IF('Données brutes'!Z148="Oui",1,IF('Données brutes'!Z148="Non",0,IF('Données brutes'!Z148="NA","NA",0)))</f>
        <v>1</v>
      </c>
      <c r="L168" s="5">
        <f>IF('Données brutes'!AB148="Oui",1,IF('Données brutes'!AB148="Non",0,0))</f>
        <v>1</v>
      </c>
      <c r="M168" s="5">
        <f>IF('Données brutes'!AC148="Oui",1,IF('Données brutes'!AC148="Non",0,0))</f>
        <v>1</v>
      </c>
      <c r="O168" s="5">
        <f>IF('Données brutes'!AE148="Oui",1,IF('Données brutes'!AE148="Non",0,0))</f>
        <v>1</v>
      </c>
      <c r="Q168" s="5">
        <f>IF('Données brutes'!AG148="Oui",1,IF('Données brutes'!AG148="Non",0,0))</f>
        <v>1</v>
      </c>
      <c r="S168" s="9">
        <f t="shared" si="24"/>
        <v>10</v>
      </c>
      <c r="T168" s="14">
        <f t="shared" si="25"/>
        <v>-51</v>
      </c>
      <c r="U168" s="14">
        <f t="shared" si="26"/>
        <v>-51</v>
      </c>
      <c r="V168" s="9">
        <f t="shared" si="27"/>
        <v>-51</v>
      </c>
      <c r="W168" s="16">
        <f t="shared" si="28"/>
        <v>10</v>
      </c>
      <c r="AB168" s="9">
        <f t="shared" si="20"/>
        <v>0</v>
      </c>
      <c r="AC168" s="9">
        <f t="shared" si="21"/>
        <v>0</v>
      </c>
      <c r="AD168" s="5">
        <f t="shared" si="29"/>
        <v>11</v>
      </c>
      <c r="AE168" s="5">
        <f t="shared" si="22"/>
        <v>11</v>
      </c>
      <c r="AF168" s="11">
        <f t="shared" si="23"/>
        <v>10</v>
      </c>
    </row>
    <row r="169" spans="1:32" x14ac:dyDescent="0.2">
      <c r="A169" s="5" t="str">
        <f>'Données brutes'!B149</f>
        <v>UBIDOC</v>
      </c>
      <c r="B169" s="5">
        <f>IF('Données brutes'!R149="Oui",2,IF('Données brutes'!R149="Non",0,0))</f>
        <v>2</v>
      </c>
      <c r="D169" s="5">
        <f>IF('Données brutes'!T149="Oui",2,IF('Données brutes'!T149="Non",0,0))</f>
        <v>2</v>
      </c>
      <c r="F169" s="5">
        <f>IF('Données brutes'!V149="Oui",1,IF('Données brutes'!V149="Non",0,0))</f>
        <v>1</v>
      </c>
      <c r="H169" s="5">
        <f>IF('Données brutes'!X149="Oui",1,IF('Données brutes'!X149="Non",0,IF('Données brutes'!X149="NA","NA",0)))</f>
        <v>1</v>
      </c>
      <c r="J169" s="5">
        <f>IF('Données brutes'!Z149="Oui",1,IF('Données brutes'!Z149="Non",0,IF('Données brutes'!Z149="NA","NA",0)))</f>
        <v>1</v>
      </c>
      <c r="L169" s="5">
        <f>IF('Données brutes'!AB149="Oui",1,IF('Données brutes'!AB149="Non",0,0))</f>
        <v>1</v>
      </c>
      <c r="M169" s="5">
        <f>IF('Données brutes'!AC149="Oui",1,IF('Données brutes'!AC149="Non",0,0))</f>
        <v>1</v>
      </c>
      <c r="O169" s="5">
        <f>IF('Données brutes'!AE149="Oui",1,IF('Données brutes'!AE149="Non",0,0))</f>
        <v>1</v>
      </c>
      <c r="Q169" s="5">
        <f>IF('Données brutes'!AG149="Oui",1,IF('Données brutes'!AG149="Non",0,0))</f>
        <v>1</v>
      </c>
      <c r="S169" s="9">
        <f t="shared" ref="S169:S230" si="30">IF(H169&lt;&gt;"NA",IF(J169&lt;&gt;"NA",(((B169+D169+F169+J169+L169+M169+O169+Q169)/10+(B169+D169+F169+H169+L169+M169+O169+Q169)/10))*5,-51),-51)</f>
        <v>10</v>
      </c>
      <c r="T169" s="14">
        <f t="shared" ref="T169:T230" si="31">IF(H169="NA",IF(J169&lt;&gt;"NA",B169+D169+F169+J169+L169+M169+O169+Q169,-51),-51)</f>
        <v>-51</v>
      </c>
      <c r="U169" s="14">
        <f t="shared" ref="U169:U230" si="32">IF(J169="NA",IF(H169&lt;&gt;"NA",B169+D169+F169+H169+L169+M169+O169+Q169,-51),-51)</f>
        <v>-51</v>
      </c>
      <c r="V169" s="9">
        <f t="shared" ref="V169:V230" si="33">IF(J169="NA",IF(H169="NA",-51),-51)</f>
        <v>-51</v>
      </c>
      <c r="W169" s="16">
        <f t="shared" ref="W169:W230" si="34">IF(S169&lt;&gt;-51,S169,IF(T169&lt;&gt;-51,T169,IF(U169&lt;&gt;-51,U169,-51)))</f>
        <v>10</v>
      </c>
      <c r="AB169" s="9">
        <f t="shared" ref="AB169:AB229" si="35">IF(H169="NA",1,0)</f>
        <v>0</v>
      </c>
      <c r="AC169" s="9">
        <f t="shared" ref="AC169:AC229" si="36">IF(J169="NA",1,0)</f>
        <v>0</v>
      </c>
      <c r="AD169" s="5">
        <f t="shared" ref="AD169:AD230" si="37">11-AB169-AC169</f>
        <v>11</v>
      </c>
      <c r="AE169" s="5">
        <f t="shared" ref="AE169:AE229" si="38">B169+D169+F169+IF(H169="NA",0,IF(H169=1,1,IF(H169=0,0,99999)))+IF(J169="NA",0,IF(J169=1,1,IF(J169=0,0,99999)))+L169+M169+O169+Q169</f>
        <v>11</v>
      </c>
      <c r="AF169" s="11">
        <f t="shared" ref="AF169:AF229" si="39">AE169/AD169*10</f>
        <v>10</v>
      </c>
    </row>
    <row r="170" spans="1:32" x14ac:dyDescent="0.2">
      <c r="A170" s="5" t="str">
        <f>'Données brutes'!B150</f>
        <v xml:space="preserve">Urgence Docteurs </v>
      </c>
      <c r="B170" s="5">
        <f>IF('Données brutes'!R150="Oui",2,IF('Données brutes'!R150="Non",0,0))</f>
        <v>2</v>
      </c>
      <c r="D170" s="5">
        <f>IF('Données brutes'!T150="Oui",2,IF('Données brutes'!T150="Non",0,0))</f>
        <v>2</v>
      </c>
      <c r="F170" s="5">
        <f>IF('Données brutes'!V150="Oui",1,IF('Données brutes'!V150="Non",0,0))</f>
        <v>1</v>
      </c>
      <c r="H170" s="5">
        <f>IF('Données brutes'!X150="Oui",1,IF('Données brutes'!X150="Non",0,IF('Données brutes'!X150="NA","NA",0)))</f>
        <v>1</v>
      </c>
      <c r="J170" s="5">
        <f>IF('Données brutes'!Z150="Oui",1,IF('Données brutes'!Z150="Non",0,IF('Données brutes'!Z150="NA","NA",0)))</f>
        <v>1</v>
      </c>
      <c r="L170" s="5">
        <f>IF('Données brutes'!AB150="Oui",1,IF('Données brutes'!AB150="Non",0,0))</f>
        <v>1</v>
      </c>
      <c r="M170" s="5">
        <f>IF('Données brutes'!AC150="Oui",1,IF('Données brutes'!AC150="Non",0,0))</f>
        <v>1</v>
      </c>
      <c r="O170" s="5">
        <f>IF('Données brutes'!AE150="Oui",1,IF('Données brutes'!AE150="Non",0,0))</f>
        <v>1</v>
      </c>
      <c r="Q170" s="5">
        <f>IF('Données brutes'!AG150="Oui",1,IF('Données brutes'!AG150="Non",0,0))</f>
        <v>0</v>
      </c>
      <c r="S170" s="9">
        <f t="shared" si="30"/>
        <v>9</v>
      </c>
      <c r="T170" s="14">
        <f t="shared" si="31"/>
        <v>-51</v>
      </c>
      <c r="U170" s="14">
        <f t="shared" si="32"/>
        <v>-51</v>
      </c>
      <c r="V170" s="9">
        <f t="shared" si="33"/>
        <v>-51</v>
      </c>
      <c r="W170" s="16">
        <f t="shared" si="34"/>
        <v>9</v>
      </c>
      <c r="AB170" s="9">
        <f t="shared" si="35"/>
        <v>0</v>
      </c>
      <c r="AC170" s="9">
        <f t="shared" si="36"/>
        <v>0</v>
      </c>
      <c r="AD170" s="5">
        <f t="shared" si="37"/>
        <v>11</v>
      </c>
      <c r="AE170" s="5">
        <f t="shared" si="38"/>
        <v>10</v>
      </c>
      <c r="AF170" s="11">
        <f t="shared" si="39"/>
        <v>9.0909090909090899</v>
      </c>
    </row>
    <row r="171" spans="1:32" x14ac:dyDescent="0.2">
      <c r="A171" s="5" t="str">
        <f>'Données brutes'!B151</f>
        <v>Urgences coronavirus</v>
      </c>
      <c r="B171" s="5">
        <f>IF('Données brutes'!R151="Oui",2,IF('Données brutes'!R151="Non",0,0))</f>
        <v>2</v>
      </c>
      <c r="D171" s="5">
        <f>IF('Données brutes'!T151="Oui",2,IF('Données brutes'!T151="Non",0,0))</f>
        <v>2</v>
      </c>
      <c r="F171" s="5">
        <f>IF('Données brutes'!V151="Oui",1,IF('Données brutes'!V151="Non",0,0))</f>
        <v>1</v>
      </c>
      <c r="H171" s="5">
        <f>IF('Données brutes'!X151="Oui",1,IF('Données brutes'!X151="Non",0,IF('Données brutes'!X151="NA","NA",0)))</f>
        <v>1</v>
      </c>
      <c r="J171" s="5">
        <f>IF('Données brutes'!Z151="Oui",1,IF('Données brutes'!Z151="Non",0,IF('Données brutes'!Z151="NA","NA",0)))</f>
        <v>1</v>
      </c>
      <c r="L171" s="5">
        <f>IF('Données brutes'!AB151="Oui",1,IF('Données brutes'!AB151="Non",0,0))</f>
        <v>0</v>
      </c>
      <c r="M171" s="5">
        <f>IF('Données brutes'!AC151="Oui",1,IF('Données brutes'!AC151="Non",0,0))</f>
        <v>0</v>
      </c>
      <c r="O171" s="5">
        <f>IF('Données brutes'!AE151="Oui",1,IF('Données brutes'!AE151="Non",0,0))</f>
        <v>0</v>
      </c>
      <c r="Q171" s="5">
        <f>IF('Données brutes'!AG151="Oui",1,IF('Données brutes'!AG151="Non",0,0))</f>
        <v>0</v>
      </c>
      <c r="S171" s="9">
        <f t="shared" si="30"/>
        <v>6</v>
      </c>
      <c r="T171" s="14">
        <f t="shared" si="31"/>
        <v>-51</v>
      </c>
      <c r="U171" s="14">
        <f t="shared" si="32"/>
        <v>-51</v>
      </c>
      <c r="V171" s="9">
        <f t="shared" si="33"/>
        <v>-51</v>
      </c>
      <c r="W171" s="16">
        <f t="shared" si="34"/>
        <v>6</v>
      </c>
      <c r="AB171" s="9">
        <f t="shared" si="35"/>
        <v>0</v>
      </c>
      <c r="AC171" s="9">
        <f t="shared" si="36"/>
        <v>0</v>
      </c>
      <c r="AD171" s="5">
        <f t="shared" si="37"/>
        <v>11</v>
      </c>
      <c r="AE171" s="5">
        <f t="shared" si="38"/>
        <v>7</v>
      </c>
      <c r="AF171" s="11">
        <f t="shared" si="39"/>
        <v>6.3636363636363633</v>
      </c>
    </row>
    <row r="172" spans="1:32" x14ac:dyDescent="0.2">
      <c r="A172" s="5" t="str">
        <f>'Données brutes'!B152</f>
        <v>USE Together</v>
      </c>
      <c r="B172" s="5">
        <f>IF('Données brutes'!R152="Oui",2,IF('Données brutes'!R152="Non",0,0))</f>
        <v>2</v>
      </c>
      <c r="D172" s="5">
        <f>IF('Données brutes'!T152="Oui",2,IF('Données brutes'!T152="Non",0,0))</f>
        <v>0</v>
      </c>
      <c r="F172" s="5">
        <f>IF('Données brutes'!V152="Oui",1,IF('Données brutes'!V152="Non",0,0))</f>
        <v>0</v>
      </c>
      <c r="H172" s="5">
        <f>IF('Données brutes'!X152="Oui",1,IF('Données brutes'!X152="Non",0,IF('Données brutes'!X152="NA","NA",0)))</f>
        <v>1</v>
      </c>
      <c r="J172" s="5">
        <f>IF('Données brutes'!Z152="Oui",1,IF('Données brutes'!Z152="Non",0,IF('Données brutes'!Z152="NA","NA",0)))</f>
        <v>1</v>
      </c>
      <c r="L172" s="5">
        <f>IF('Données brutes'!AB152="Oui",1,IF('Données brutes'!AB152="Non",0,0))</f>
        <v>0</v>
      </c>
      <c r="M172" s="5">
        <f>IF('Données brutes'!AC152="Oui",1,IF('Données brutes'!AC152="Non",0,0))</f>
        <v>0</v>
      </c>
      <c r="O172" s="5">
        <f>IF('Données brutes'!AE152="Oui",1,IF('Données brutes'!AE152="Non",0,0))</f>
        <v>0</v>
      </c>
      <c r="Q172" s="5">
        <f>IF('Données brutes'!AG152="Oui",1,IF('Données brutes'!AG152="Non",0,0))</f>
        <v>0</v>
      </c>
      <c r="S172" s="9">
        <f t="shared" si="30"/>
        <v>3</v>
      </c>
      <c r="T172" s="14">
        <f t="shared" si="31"/>
        <v>-51</v>
      </c>
      <c r="U172" s="14">
        <f t="shared" si="32"/>
        <v>-51</v>
      </c>
      <c r="V172" s="9">
        <f t="shared" si="33"/>
        <v>-51</v>
      </c>
      <c r="W172" s="16">
        <f t="shared" si="34"/>
        <v>3</v>
      </c>
      <c r="AB172" s="9">
        <f t="shared" si="35"/>
        <v>0</v>
      </c>
      <c r="AC172" s="9">
        <f t="shared" si="36"/>
        <v>0</v>
      </c>
      <c r="AD172" s="5">
        <f t="shared" si="37"/>
        <v>11</v>
      </c>
      <c r="AE172" s="5">
        <f t="shared" si="38"/>
        <v>4</v>
      </c>
      <c r="AF172" s="11">
        <f t="shared" si="39"/>
        <v>3.6363636363636367</v>
      </c>
    </row>
    <row r="173" spans="1:32" x14ac:dyDescent="0.2">
      <c r="A173" s="5" t="str">
        <f>'Données brutes'!B153</f>
        <v>ViaPatient</v>
      </c>
      <c r="B173" s="5">
        <f>IF('Données brutes'!R153="Oui",2,IF('Données brutes'!R153="Non",0,0))</f>
        <v>2</v>
      </c>
      <c r="D173" s="5">
        <f>IF('Données brutes'!T153="Oui",2,IF('Données brutes'!T153="Non",0,0))</f>
        <v>2</v>
      </c>
      <c r="F173" s="5">
        <f>IF('Données brutes'!V153="Oui",1,IF('Données brutes'!V153="Non",0,0))</f>
        <v>1</v>
      </c>
      <c r="H173" s="5" t="str">
        <f>IF('Données brutes'!X153="Oui",1,IF('Données brutes'!X153="Non",0,IF('Données brutes'!X153="NA","NA",0)))</f>
        <v>NA</v>
      </c>
      <c r="J173" s="5">
        <f>IF('Données brutes'!Z153="Oui",1,IF('Données brutes'!Z153="Non",0,IF('Données brutes'!Z153="NA","NA",0)))</f>
        <v>1</v>
      </c>
      <c r="L173" s="5">
        <f>IF('Données brutes'!AB153="Oui",1,IF('Données brutes'!AB153="Non",0,0))</f>
        <v>1</v>
      </c>
      <c r="M173" s="5">
        <f>IF('Données brutes'!AC153="Oui",1,IF('Données brutes'!AC153="Non",0,0))</f>
        <v>1</v>
      </c>
      <c r="O173" s="5">
        <f>IF('Données brutes'!AE153="Oui",1,IF('Données brutes'!AE153="Non",0,0))</f>
        <v>0</v>
      </c>
      <c r="Q173" s="5">
        <f>IF('Données brutes'!AG153="Oui",1,IF('Données brutes'!AG153="Non",0,0))</f>
        <v>1</v>
      </c>
      <c r="S173" s="9">
        <f t="shared" si="30"/>
        <v>-51</v>
      </c>
      <c r="T173" s="14">
        <f t="shared" si="31"/>
        <v>9</v>
      </c>
      <c r="U173" s="14">
        <f t="shared" si="32"/>
        <v>-51</v>
      </c>
      <c r="V173" s="9">
        <f t="shared" si="33"/>
        <v>-51</v>
      </c>
      <c r="W173" s="16">
        <f t="shared" si="34"/>
        <v>9</v>
      </c>
      <c r="AB173" s="9">
        <f t="shared" si="35"/>
        <v>1</v>
      </c>
      <c r="AC173" s="9">
        <f t="shared" si="36"/>
        <v>0</v>
      </c>
      <c r="AD173" s="5">
        <f t="shared" si="37"/>
        <v>10</v>
      </c>
      <c r="AE173" s="5">
        <f t="shared" si="38"/>
        <v>9</v>
      </c>
      <c r="AF173" s="11">
        <f t="shared" si="39"/>
        <v>9</v>
      </c>
    </row>
    <row r="174" spans="1:32" x14ac:dyDescent="0.2">
      <c r="A174" s="5" t="str">
        <f>'Données brutes'!B154</f>
        <v>ViiBE</v>
      </c>
      <c r="B174" s="5">
        <f>IF('Données brutes'!R154="Oui",2,IF('Données brutes'!R154="Non",0,0))</f>
        <v>2</v>
      </c>
      <c r="D174" s="5">
        <f>IF('Données brutes'!T154="Oui",2,IF('Données brutes'!T154="Non",0,0))</f>
        <v>2</v>
      </c>
      <c r="F174" s="5">
        <f>IF('Données brutes'!V154="Oui",1,IF('Données brutes'!V154="Non",0,0))</f>
        <v>1</v>
      </c>
      <c r="H174" s="5">
        <f>IF('Données brutes'!X154="Oui",1,IF('Données brutes'!X154="Non",0,IF('Données brutes'!X154="NA","NA",0)))</f>
        <v>1</v>
      </c>
      <c r="J174" s="5">
        <f>IF('Données brutes'!Z154="Oui",1,IF('Données brutes'!Z154="Non",0,IF('Données brutes'!Z154="NA","NA",0)))</f>
        <v>1</v>
      </c>
      <c r="L174" s="5">
        <f>IF('Données brutes'!AB154="Oui",1,IF('Données brutes'!AB154="Non",0,0))</f>
        <v>1</v>
      </c>
      <c r="M174" s="5">
        <f>IF('Données brutes'!AC154="Oui",1,IF('Données brutes'!AC154="Non",0,0))</f>
        <v>1</v>
      </c>
      <c r="O174" s="5">
        <f>IF('Données brutes'!AE154="Oui",1,IF('Données brutes'!AE154="Non",0,0))</f>
        <v>1</v>
      </c>
      <c r="Q174" s="5">
        <f>IF('Données brutes'!AG154="Oui",1,IF('Données brutes'!AG154="Non",0,0))</f>
        <v>1</v>
      </c>
      <c r="S174" s="9">
        <f t="shared" si="30"/>
        <v>10</v>
      </c>
      <c r="T174" s="14">
        <f t="shared" si="31"/>
        <v>-51</v>
      </c>
      <c r="U174" s="14">
        <f t="shared" si="32"/>
        <v>-51</v>
      </c>
      <c r="V174" s="9">
        <f t="shared" si="33"/>
        <v>-51</v>
      </c>
      <c r="W174" s="16">
        <f t="shared" si="34"/>
        <v>10</v>
      </c>
      <c r="AB174" s="9">
        <f t="shared" si="35"/>
        <v>0</v>
      </c>
      <c r="AC174" s="9">
        <f t="shared" si="36"/>
        <v>0</v>
      </c>
      <c r="AD174" s="5">
        <f t="shared" si="37"/>
        <v>11</v>
      </c>
      <c r="AE174" s="5">
        <f t="shared" si="38"/>
        <v>11</v>
      </c>
      <c r="AF174" s="11">
        <f t="shared" si="39"/>
        <v>10</v>
      </c>
    </row>
    <row r="175" spans="1:32" x14ac:dyDescent="0.2">
      <c r="A175" s="5" t="str">
        <f>'Données brutes'!B155</f>
        <v>Visio</v>
      </c>
      <c r="B175" s="5">
        <f>IF('Données brutes'!R155="Oui",2,IF('Données brutes'!R155="Non",0,0))</f>
        <v>2</v>
      </c>
      <c r="D175" s="5">
        <f>IF('Données brutes'!T155="Oui",2,IF('Données brutes'!T155="Non",0,0))</f>
        <v>2</v>
      </c>
      <c r="F175" s="5">
        <f>IF('Données brutes'!V155="Oui",1,IF('Données brutes'!V155="Non",0,0))</f>
        <v>1</v>
      </c>
      <c r="H175" s="5">
        <f>IF('Données brutes'!X155="Oui",1,IF('Données brutes'!X155="Non",0,IF('Données brutes'!X155="NA","NA",0)))</f>
        <v>1</v>
      </c>
      <c r="J175" s="5">
        <f>IF('Données brutes'!Z155="Oui",1,IF('Données brutes'!Z155="Non",0,IF('Données brutes'!Z155="NA","NA",0)))</f>
        <v>1</v>
      </c>
      <c r="L175" s="5">
        <f>IF('Données brutes'!AB155="Oui",1,IF('Données brutes'!AB155="Non",0,0))</f>
        <v>0</v>
      </c>
      <c r="M175" s="5">
        <f>IF('Données brutes'!AC155="Oui",1,IF('Données brutes'!AC155="Non",0,0))</f>
        <v>0</v>
      </c>
      <c r="O175" s="5">
        <f>IF('Données brutes'!AE155="Oui",1,IF('Données brutes'!AE155="Non",0,0))</f>
        <v>1</v>
      </c>
      <c r="Q175" s="5">
        <f>IF('Données brutes'!AG155="Oui",1,IF('Données brutes'!AG155="Non",0,0))</f>
        <v>0</v>
      </c>
      <c r="S175" s="9">
        <f t="shared" si="30"/>
        <v>7</v>
      </c>
      <c r="T175" s="14">
        <f t="shared" si="31"/>
        <v>-51</v>
      </c>
      <c r="U175" s="14">
        <f t="shared" si="32"/>
        <v>-51</v>
      </c>
      <c r="V175" s="9">
        <f t="shared" si="33"/>
        <v>-51</v>
      </c>
      <c r="W175" s="16">
        <f t="shared" si="34"/>
        <v>7</v>
      </c>
      <c r="AB175" s="9">
        <f t="shared" si="35"/>
        <v>0</v>
      </c>
      <c r="AC175" s="9">
        <f t="shared" si="36"/>
        <v>0</v>
      </c>
      <c r="AD175" s="5">
        <f t="shared" si="37"/>
        <v>11</v>
      </c>
      <c r="AE175" s="5">
        <f t="shared" si="38"/>
        <v>8</v>
      </c>
      <c r="AF175" s="11">
        <f t="shared" si="39"/>
        <v>7.2727272727272734</v>
      </c>
    </row>
    <row r="176" spans="1:32" x14ac:dyDescent="0.2">
      <c r="A176" s="5" t="str">
        <f>'Données brutes'!B156</f>
        <v>Vue Reading (Diagnostic Radiologique et Partage, en client lourd) - Vue motion (Revue d'image web) - Vue Share (Diffusion Médecin)- My Vue (patient)</v>
      </c>
      <c r="B176" s="5">
        <f>IF('Données brutes'!R156="Oui",2,IF('Données brutes'!R156="Non",0,0))</f>
        <v>2</v>
      </c>
      <c r="D176" s="5">
        <f>IF('Données brutes'!T156="Oui",2,IF('Données brutes'!T156="Non",0,0))</f>
        <v>2</v>
      </c>
      <c r="F176" s="5">
        <f>IF('Données brutes'!V156="Oui",1,IF('Données brutes'!V156="Non",0,0))</f>
        <v>1</v>
      </c>
      <c r="H176" s="5" t="str">
        <f>IF('Données brutes'!X156="Oui",1,IF('Données brutes'!X156="Non",0,IF('Données brutes'!X156="NA","NA",0)))</f>
        <v>NA</v>
      </c>
      <c r="J176" s="5">
        <f>IF('Données brutes'!Z156="Oui",1,IF('Données brutes'!Z156="Non",0,IF('Données brutes'!Z156="NA","NA",0)))</f>
        <v>1</v>
      </c>
      <c r="L176" s="5">
        <f>IF('Données brutes'!AB156="Oui",1,IF('Données brutes'!AB156="Non",0,0))</f>
        <v>1</v>
      </c>
      <c r="M176" s="5">
        <f>IF('Données brutes'!AC156="Oui",1,IF('Données brutes'!AC156="Non",0,0))</f>
        <v>1</v>
      </c>
      <c r="O176" s="5">
        <f>IF('Données brutes'!AE156="Oui",1,IF('Données brutes'!AE156="Non",0,0))</f>
        <v>1</v>
      </c>
      <c r="Q176" s="5">
        <f>IF('Données brutes'!AG156="Oui",1,IF('Données brutes'!AG156="Non",0,0))</f>
        <v>1</v>
      </c>
      <c r="S176" s="9">
        <f t="shared" si="30"/>
        <v>-51</v>
      </c>
      <c r="T176" s="14">
        <f t="shared" si="31"/>
        <v>10</v>
      </c>
      <c r="U176" s="14">
        <f t="shared" si="32"/>
        <v>-51</v>
      </c>
      <c r="V176" s="9">
        <f t="shared" si="33"/>
        <v>-51</v>
      </c>
      <c r="W176" s="16">
        <f t="shared" si="34"/>
        <v>10</v>
      </c>
      <c r="AB176" s="9">
        <f t="shared" si="35"/>
        <v>1</v>
      </c>
      <c r="AC176" s="9">
        <f t="shared" si="36"/>
        <v>0</v>
      </c>
      <c r="AD176" s="5">
        <f t="shared" si="37"/>
        <v>10</v>
      </c>
      <c r="AE176" s="5">
        <f t="shared" si="38"/>
        <v>10</v>
      </c>
      <c r="AF176" s="11">
        <f t="shared" si="39"/>
        <v>10</v>
      </c>
    </row>
    <row r="177" spans="1:32" x14ac:dyDescent="0.2">
      <c r="A177" s="5" t="e">
        <f>'Données brutes'!#REF!</f>
        <v>#REF!</v>
      </c>
      <c r="B177" s="5" t="e">
        <f>IF('Données brutes'!#REF!="Oui",2,IF('Données brutes'!#REF!="Non",0,0))</f>
        <v>#REF!</v>
      </c>
      <c r="D177" s="5" t="e">
        <f>IF('Données brutes'!#REF!="Oui",2,IF('Données brutes'!#REF!="Non",0,0))</f>
        <v>#REF!</v>
      </c>
      <c r="F177" s="5" t="e">
        <f>IF('Données brutes'!#REF!="Oui",1,IF('Données brutes'!#REF!="Non",0,0))</f>
        <v>#REF!</v>
      </c>
      <c r="H177" s="5" t="e">
        <f>IF('Données brutes'!#REF!="Oui",1,IF('Données brutes'!#REF!="Non",0,IF('Données brutes'!#REF!="NA","NA",0)))</f>
        <v>#REF!</v>
      </c>
      <c r="J177" s="5" t="e">
        <f>IF('Données brutes'!#REF!="Oui",1,IF('Données brutes'!#REF!="Non",0,IF('Données brutes'!#REF!="NA","NA",0)))</f>
        <v>#REF!</v>
      </c>
      <c r="L177" s="5" t="e">
        <f>IF('Données brutes'!#REF!="Oui",1,IF('Données brutes'!#REF!="Non",0,0))</f>
        <v>#REF!</v>
      </c>
      <c r="M177" s="5" t="e">
        <f>IF('Données brutes'!#REF!="Oui",1,IF('Données brutes'!#REF!="Non",0,0))</f>
        <v>#REF!</v>
      </c>
      <c r="O177" s="5" t="e">
        <f>IF('Données brutes'!#REF!="Oui",1,IF('Données brutes'!#REF!="Non",0,0))</f>
        <v>#REF!</v>
      </c>
      <c r="Q177" s="5" t="e">
        <f>IF('Données brutes'!#REF!="Oui",1,IF('Données brutes'!#REF!="Non",0,0))</f>
        <v>#REF!</v>
      </c>
      <c r="S177" s="9" t="e">
        <f t="shared" si="30"/>
        <v>#REF!</v>
      </c>
      <c r="T177" s="14" t="e">
        <f t="shared" si="31"/>
        <v>#REF!</v>
      </c>
      <c r="U177" s="14" t="e">
        <f t="shared" si="32"/>
        <v>#REF!</v>
      </c>
      <c r="V177" s="9" t="e">
        <f t="shared" si="33"/>
        <v>#REF!</v>
      </c>
      <c r="W177" s="16" t="e">
        <f t="shared" si="34"/>
        <v>#REF!</v>
      </c>
      <c r="AB177" s="9" t="e">
        <f t="shared" si="35"/>
        <v>#REF!</v>
      </c>
      <c r="AC177" s="9" t="e">
        <f t="shared" si="36"/>
        <v>#REF!</v>
      </c>
      <c r="AD177" s="5" t="e">
        <f t="shared" si="37"/>
        <v>#REF!</v>
      </c>
      <c r="AE177" s="5" t="e">
        <f t="shared" si="38"/>
        <v>#REF!</v>
      </c>
      <c r="AF177" s="11" t="e">
        <f t="shared" si="39"/>
        <v>#REF!</v>
      </c>
    </row>
    <row r="178" spans="1:32" x14ac:dyDescent="0.2">
      <c r="A178" s="5" t="str">
        <f>'Données brutes'!B157</f>
        <v>Yann LE GUILLOU</v>
      </c>
      <c r="B178" s="5">
        <f>IF('Données brutes'!R157="Oui",2,IF('Données brutes'!R157="Non",0,0))</f>
        <v>2</v>
      </c>
      <c r="D178" s="5">
        <f>IF('Données brutes'!T157="Oui",2,IF('Données brutes'!T157="Non",0,0))</f>
        <v>2</v>
      </c>
      <c r="F178" s="5">
        <f>IF('Données brutes'!V157="Oui",1,IF('Données brutes'!V157="Non",0,0))</f>
        <v>1</v>
      </c>
      <c r="H178" s="5">
        <f>IF('Données brutes'!X157="Oui",1,IF('Données brutes'!X157="Non",0,IF('Données brutes'!X157="NA","NA",0)))</f>
        <v>0</v>
      </c>
      <c r="J178" s="5">
        <f>IF('Données brutes'!Z157="Oui",1,IF('Données brutes'!Z157="Non",0,IF('Données brutes'!Z157="NA","NA",0)))</f>
        <v>1</v>
      </c>
      <c r="L178" s="5">
        <f>IF('Données brutes'!AB157="Oui",1,IF('Données brutes'!AB157="Non",0,0))</f>
        <v>1</v>
      </c>
      <c r="M178" s="5">
        <f>IF('Données brutes'!AC157="Oui",1,IF('Données brutes'!AC157="Non",0,0))</f>
        <v>1</v>
      </c>
      <c r="O178" s="5">
        <f>IF('Données brutes'!AE157="Oui",1,IF('Données brutes'!AE157="Non",0,0))</f>
        <v>1</v>
      </c>
      <c r="Q178" s="5">
        <f>IF('Données brutes'!AG157="Oui",1,IF('Données brutes'!AG157="Non",0,0))</f>
        <v>1</v>
      </c>
      <c r="S178" s="9">
        <f t="shared" si="30"/>
        <v>9.5</v>
      </c>
      <c r="T178" s="14">
        <f t="shared" si="31"/>
        <v>-51</v>
      </c>
      <c r="U178" s="14">
        <f t="shared" si="32"/>
        <v>-51</v>
      </c>
      <c r="V178" s="9">
        <f t="shared" si="33"/>
        <v>-51</v>
      </c>
      <c r="W178" s="16">
        <f t="shared" si="34"/>
        <v>9.5</v>
      </c>
      <c r="AB178" s="9">
        <f t="shared" si="35"/>
        <v>0</v>
      </c>
      <c r="AC178" s="9">
        <f t="shared" si="36"/>
        <v>0</v>
      </c>
      <c r="AD178" s="5">
        <f t="shared" si="37"/>
        <v>11</v>
      </c>
      <c r="AE178" s="5">
        <f t="shared" si="38"/>
        <v>10</v>
      </c>
      <c r="AF178" s="11">
        <f t="shared" si="39"/>
        <v>9.0909090909090899</v>
      </c>
    </row>
    <row r="179" spans="1:32" x14ac:dyDescent="0.2">
      <c r="A179" s="5" t="str">
        <f>'Données brutes'!B158</f>
        <v>Yannis GEORGANDELIS</v>
      </c>
      <c r="B179" s="5">
        <f>IF('Données brutes'!R158="Oui",2,IF('Données brutes'!R158="Non",0,0))</f>
        <v>2</v>
      </c>
      <c r="D179" s="5">
        <f>IF('Données brutes'!T158="Oui",2,IF('Données brutes'!T158="Non",0,0))</f>
        <v>2</v>
      </c>
      <c r="F179" s="5">
        <f>IF('Données brutes'!V158="Oui",1,IF('Données brutes'!V158="Non",0,0))</f>
        <v>1</v>
      </c>
      <c r="H179" s="5">
        <f>IF('Données brutes'!X158="Oui",1,IF('Données brutes'!X158="Non",0,IF('Données brutes'!X158="NA","NA",0)))</f>
        <v>1</v>
      </c>
      <c r="J179" s="5">
        <f>IF('Données brutes'!Z158="Oui",1,IF('Données brutes'!Z158="Non",0,IF('Données brutes'!Z158="NA","NA",0)))</f>
        <v>1</v>
      </c>
      <c r="L179" s="5">
        <f>IF('Données brutes'!AB158="Oui",1,IF('Données brutes'!AB158="Non",0,0))</f>
        <v>1</v>
      </c>
      <c r="M179" s="5">
        <f>IF('Données brutes'!AC158="Oui",1,IF('Données brutes'!AC158="Non",0,0))</f>
        <v>1</v>
      </c>
      <c r="O179" s="5">
        <f>IF('Données brutes'!AE158="Oui",1,IF('Données brutes'!AE158="Non",0,0))</f>
        <v>1</v>
      </c>
      <c r="Q179" s="5">
        <f>IF('Données brutes'!AG158="Oui",1,IF('Données brutes'!AG158="Non",0,0))</f>
        <v>1</v>
      </c>
      <c r="S179" s="9">
        <f t="shared" si="30"/>
        <v>10</v>
      </c>
      <c r="T179" s="14">
        <f t="shared" si="31"/>
        <v>-51</v>
      </c>
      <c r="U179" s="14">
        <f t="shared" si="32"/>
        <v>-51</v>
      </c>
      <c r="V179" s="9">
        <f t="shared" si="33"/>
        <v>-51</v>
      </c>
      <c r="W179" s="16">
        <f t="shared" si="34"/>
        <v>10</v>
      </c>
      <c r="AB179" s="9">
        <f t="shared" si="35"/>
        <v>0</v>
      </c>
      <c r="AC179" s="9">
        <f t="shared" si="36"/>
        <v>0</v>
      </c>
      <c r="AD179" s="5">
        <f t="shared" si="37"/>
        <v>11</v>
      </c>
      <c r="AE179" s="5">
        <f t="shared" si="38"/>
        <v>11</v>
      </c>
      <c r="AF179" s="11">
        <f t="shared" si="39"/>
        <v>10</v>
      </c>
    </row>
    <row r="180" spans="1:32" x14ac:dyDescent="0.2">
      <c r="A180" s="5" t="str">
        <f>'Données brutes'!B159</f>
        <v>Yesdoc télémédecine</v>
      </c>
      <c r="B180" s="5">
        <f>IF('Données brutes'!R159="Oui",2,IF('Données brutes'!R159="Non",0,0))</f>
        <v>2</v>
      </c>
      <c r="D180" s="5">
        <f>IF('Données brutes'!T159="Oui",2,IF('Données brutes'!T159="Non",0,0))</f>
        <v>2</v>
      </c>
      <c r="F180" s="5">
        <f>IF('Données brutes'!V159="Oui",1,IF('Données brutes'!V159="Non",0,0))</f>
        <v>1</v>
      </c>
      <c r="H180" s="5">
        <f>IF('Données brutes'!X159="Oui",1,IF('Données brutes'!X159="Non",0,IF('Données brutes'!X159="NA","NA",0)))</f>
        <v>1</v>
      </c>
      <c r="J180" s="5">
        <f>IF('Données brutes'!Z159="Oui",1,IF('Données brutes'!Z159="Non",0,IF('Données brutes'!Z159="NA","NA",0)))</f>
        <v>1</v>
      </c>
      <c r="L180" s="5">
        <f>IF('Données brutes'!AB159="Oui",1,IF('Données brutes'!AB159="Non",0,0))</f>
        <v>1</v>
      </c>
      <c r="M180" s="5">
        <f>IF('Données brutes'!AC159="Oui",1,IF('Données brutes'!AC159="Non",0,0))</f>
        <v>1</v>
      </c>
      <c r="O180" s="5">
        <f>IF('Données brutes'!AE159="Oui",1,IF('Données brutes'!AE159="Non",0,0))</f>
        <v>1</v>
      </c>
      <c r="Q180" s="5">
        <f>IF('Données brutes'!AG159="Oui",1,IF('Données brutes'!AG159="Non",0,0))</f>
        <v>1</v>
      </c>
      <c r="S180" s="9">
        <f t="shared" si="30"/>
        <v>10</v>
      </c>
      <c r="T180" s="14">
        <f t="shared" si="31"/>
        <v>-51</v>
      </c>
      <c r="U180" s="14">
        <f t="shared" si="32"/>
        <v>-51</v>
      </c>
      <c r="V180" s="9">
        <f t="shared" si="33"/>
        <v>-51</v>
      </c>
      <c r="W180" s="16">
        <f t="shared" si="34"/>
        <v>10</v>
      </c>
      <c r="AB180" s="9">
        <f t="shared" si="35"/>
        <v>0</v>
      </c>
      <c r="AC180" s="9">
        <f t="shared" si="36"/>
        <v>0</v>
      </c>
      <c r="AD180" s="5">
        <f t="shared" si="37"/>
        <v>11</v>
      </c>
      <c r="AE180" s="5">
        <f t="shared" si="38"/>
        <v>11</v>
      </c>
      <c r="AF180" s="11">
        <f t="shared" si="39"/>
        <v>10</v>
      </c>
    </row>
    <row r="181" spans="1:32" x14ac:dyDescent="0.2">
      <c r="A181" s="5">
        <f>'Données brutes'!B160</f>
        <v>0</v>
      </c>
      <c r="B181" s="5">
        <f>IF('Données brutes'!R160="Oui",2,IF('Données brutes'!R160="Non",0,0))</f>
        <v>0</v>
      </c>
      <c r="D181" s="5">
        <f>IF('Données brutes'!T160="Oui",2,IF('Données brutes'!T160="Non",0,0))</f>
        <v>0</v>
      </c>
      <c r="F181" s="5">
        <f>IF('Données brutes'!V160="Oui",1,IF('Données brutes'!V160="Non",0,0))</f>
        <v>0</v>
      </c>
      <c r="H181" s="5">
        <f>IF('Données brutes'!X160="Oui",1,IF('Données brutes'!X160="Non",0,IF('Données brutes'!X160="NA","NA",0)))</f>
        <v>0</v>
      </c>
      <c r="J181" s="5">
        <f>IF('Données brutes'!Z160="Oui",1,IF('Données brutes'!Z160="Non",0,IF('Données brutes'!Z160="NA","NA",0)))</f>
        <v>0</v>
      </c>
      <c r="L181" s="5">
        <f>IF('Données brutes'!AB160="Oui",1,IF('Données brutes'!AB160="Non",0,0))</f>
        <v>0</v>
      </c>
      <c r="M181" s="5">
        <f>IF('Données brutes'!AC160="Oui",1,IF('Données brutes'!AC160="Non",0,0))</f>
        <v>0</v>
      </c>
      <c r="O181" s="5">
        <f>IF('Données brutes'!AE160="Oui",1,IF('Données brutes'!AE160="Non",0,0))</f>
        <v>0</v>
      </c>
      <c r="Q181" s="5">
        <f>IF('Données brutes'!AG160="Oui",1,IF('Données brutes'!AG160="Non",0,0))</f>
        <v>0</v>
      </c>
      <c r="S181" s="9">
        <f t="shared" si="30"/>
        <v>0</v>
      </c>
      <c r="T181" s="14">
        <f t="shared" si="31"/>
        <v>-51</v>
      </c>
      <c r="U181" s="14">
        <f t="shared" si="32"/>
        <v>-51</v>
      </c>
      <c r="V181" s="9">
        <f t="shared" si="33"/>
        <v>-51</v>
      </c>
      <c r="W181" s="16">
        <f t="shared" si="34"/>
        <v>0</v>
      </c>
      <c r="AB181" s="9">
        <f t="shared" si="35"/>
        <v>0</v>
      </c>
      <c r="AC181" s="9">
        <f t="shared" si="36"/>
        <v>0</v>
      </c>
      <c r="AD181" s="5">
        <f t="shared" si="37"/>
        <v>11</v>
      </c>
      <c r="AE181" s="5">
        <f t="shared" si="38"/>
        <v>0</v>
      </c>
      <c r="AF181" s="11">
        <f t="shared" si="39"/>
        <v>0</v>
      </c>
    </row>
    <row r="182" spans="1:32" x14ac:dyDescent="0.2">
      <c r="A182" s="5">
        <f>'Données brutes'!B161</f>
        <v>0</v>
      </c>
      <c r="B182" s="5">
        <f>IF('Données brutes'!R161="Oui",2,IF('Données brutes'!R161="Non",0,0))</f>
        <v>0</v>
      </c>
      <c r="D182" s="5">
        <f>IF('Données brutes'!T161="Oui",2,IF('Données brutes'!T161="Non",0,0))</f>
        <v>0</v>
      </c>
      <c r="F182" s="5">
        <f>IF('Données brutes'!V161="Oui",1,IF('Données brutes'!V161="Non",0,0))</f>
        <v>0</v>
      </c>
      <c r="H182" s="5">
        <f>IF('Données brutes'!X161="Oui",1,IF('Données brutes'!X161="Non",0,IF('Données brutes'!X161="NA","NA",0)))</f>
        <v>0</v>
      </c>
      <c r="J182" s="5">
        <f>IF('Données brutes'!Z161="Oui",1,IF('Données brutes'!Z161="Non",0,IF('Données brutes'!Z161="NA","NA",0)))</f>
        <v>0</v>
      </c>
      <c r="L182" s="5">
        <f>IF('Données brutes'!AB161="Oui",1,IF('Données brutes'!AB161="Non",0,0))</f>
        <v>0</v>
      </c>
      <c r="M182" s="5">
        <f>IF('Données brutes'!AC161="Oui",1,IF('Données brutes'!AC161="Non",0,0))</f>
        <v>0</v>
      </c>
      <c r="O182" s="5">
        <f>IF('Données brutes'!AE161="Oui",1,IF('Données brutes'!AE161="Non",0,0))</f>
        <v>0</v>
      </c>
      <c r="Q182" s="5">
        <f>IF('Données brutes'!AG161="Oui",1,IF('Données brutes'!AG161="Non",0,0))</f>
        <v>0</v>
      </c>
      <c r="S182" s="9">
        <f t="shared" si="30"/>
        <v>0</v>
      </c>
      <c r="T182" s="14">
        <f t="shared" si="31"/>
        <v>-51</v>
      </c>
      <c r="U182" s="14">
        <f t="shared" si="32"/>
        <v>-51</v>
      </c>
      <c r="V182" s="9">
        <f t="shared" si="33"/>
        <v>-51</v>
      </c>
      <c r="W182" s="16">
        <f t="shared" si="34"/>
        <v>0</v>
      </c>
      <c r="AB182" s="9">
        <f t="shared" si="35"/>
        <v>0</v>
      </c>
      <c r="AC182" s="9">
        <f t="shared" si="36"/>
        <v>0</v>
      </c>
      <c r="AD182" s="5">
        <f t="shared" si="37"/>
        <v>11</v>
      </c>
      <c r="AE182" s="5">
        <f t="shared" si="38"/>
        <v>0</v>
      </c>
      <c r="AF182" s="11">
        <f t="shared" si="39"/>
        <v>0</v>
      </c>
    </row>
    <row r="183" spans="1:32" x14ac:dyDescent="0.2">
      <c r="A183" s="5">
        <f>'Données brutes'!B162</f>
        <v>0</v>
      </c>
      <c r="B183" s="5">
        <f>IF('Données brutes'!R162="Oui",2,IF('Données brutes'!R162="Non",0,0))</f>
        <v>0</v>
      </c>
      <c r="D183" s="5">
        <f>IF('Données brutes'!T162="Oui",2,IF('Données brutes'!T162="Non",0,0))</f>
        <v>0</v>
      </c>
      <c r="F183" s="5">
        <f>IF('Données brutes'!V162="Oui",1,IF('Données brutes'!V162="Non",0,0))</f>
        <v>0</v>
      </c>
      <c r="H183" s="5">
        <f>IF('Données brutes'!X162="Oui",1,IF('Données brutes'!X162="Non",0,IF('Données brutes'!X162="NA","NA",0)))</f>
        <v>0</v>
      </c>
      <c r="J183" s="5">
        <f>IF('Données brutes'!Z162="Oui",1,IF('Données brutes'!Z162="Non",0,IF('Données brutes'!Z162="NA","NA",0)))</f>
        <v>0</v>
      </c>
      <c r="L183" s="5">
        <f>IF('Données brutes'!AB162="Oui",1,IF('Données brutes'!AB162="Non",0,0))</f>
        <v>0</v>
      </c>
      <c r="M183" s="5">
        <f>IF('Données brutes'!AC162="Oui",1,IF('Données brutes'!AC162="Non",0,0))</f>
        <v>0</v>
      </c>
      <c r="O183" s="5">
        <f>IF('Données brutes'!AE162="Oui",1,IF('Données brutes'!AE162="Non",0,0))</f>
        <v>0</v>
      </c>
      <c r="Q183" s="5">
        <f>IF('Données brutes'!AG162="Oui",1,IF('Données brutes'!AG162="Non",0,0))</f>
        <v>0</v>
      </c>
      <c r="S183" s="9">
        <f t="shared" si="30"/>
        <v>0</v>
      </c>
      <c r="T183" s="14">
        <f t="shared" si="31"/>
        <v>-51</v>
      </c>
      <c r="U183" s="14">
        <f t="shared" si="32"/>
        <v>-51</v>
      </c>
      <c r="V183" s="9">
        <f t="shared" si="33"/>
        <v>-51</v>
      </c>
      <c r="W183" s="16">
        <f t="shared" si="34"/>
        <v>0</v>
      </c>
      <c r="AB183" s="9">
        <f t="shared" si="35"/>
        <v>0</v>
      </c>
      <c r="AC183" s="9">
        <f t="shared" si="36"/>
        <v>0</v>
      </c>
      <c r="AD183" s="5">
        <f t="shared" si="37"/>
        <v>11</v>
      </c>
      <c r="AE183" s="5">
        <f t="shared" si="38"/>
        <v>0</v>
      </c>
      <c r="AF183" s="11">
        <f t="shared" si="39"/>
        <v>0</v>
      </c>
    </row>
    <row r="184" spans="1:32" x14ac:dyDescent="0.2">
      <c r="A184" s="5">
        <f>'Données brutes'!B163</f>
        <v>0</v>
      </c>
      <c r="B184" s="5">
        <f>IF('Données brutes'!R163="Oui",2,IF('Données brutes'!R163="Non",0,0))</f>
        <v>0</v>
      </c>
      <c r="D184" s="5">
        <f>IF('Données brutes'!T163="Oui",2,IF('Données brutes'!T163="Non",0,0))</f>
        <v>0</v>
      </c>
      <c r="F184" s="5">
        <f>IF('Données brutes'!V163="Oui",1,IF('Données brutes'!V163="Non",0,0))</f>
        <v>0</v>
      </c>
      <c r="H184" s="5">
        <f>IF('Données brutes'!X163="Oui",1,IF('Données brutes'!X163="Non",0,IF('Données brutes'!X163="NA","NA",0)))</f>
        <v>0</v>
      </c>
      <c r="J184" s="5">
        <f>IF('Données brutes'!Z163="Oui",1,IF('Données brutes'!Z163="Non",0,IF('Données brutes'!Z163="NA","NA",0)))</f>
        <v>0</v>
      </c>
      <c r="L184" s="5">
        <f>IF('Données brutes'!AB163="Oui",1,IF('Données brutes'!AB163="Non",0,0))</f>
        <v>0</v>
      </c>
      <c r="M184" s="5">
        <f>IF('Données brutes'!AC163="Oui",1,IF('Données brutes'!AC163="Non",0,0))</f>
        <v>0</v>
      </c>
      <c r="O184" s="5">
        <f>IF('Données brutes'!AE163="Oui",1,IF('Données brutes'!AE163="Non",0,0))</f>
        <v>0</v>
      </c>
      <c r="Q184" s="5">
        <f>IF('Données brutes'!AG163="Oui",1,IF('Données brutes'!AG163="Non",0,0))</f>
        <v>0</v>
      </c>
      <c r="S184" s="9">
        <f t="shared" si="30"/>
        <v>0</v>
      </c>
      <c r="T184" s="14">
        <f t="shared" si="31"/>
        <v>-51</v>
      </c>
      <c r="U184" s="14">
        <f t="shared" si="32"/>
        <v>-51</v>
      </c>
      <c r="V184" s="9">
        <f t="shared" si="33"/>
        <v>-51</v>
      </c>
      <c r="W184" s="16">
        <f t="shared" si="34"/>
        <v>0</v>
      </c>
      <c r="AB184" s="9">
        <f t="shared" si="35"/>
        <v>0</v>
      </c>
      <c r="AC184" s="9">
        <f t="shared" si="36"/>
        <v>0</v>
      </c>
      <c r="AD184" s="5">
        <f t="shared" si="37"/>
        <v>11</v>
      </c>
      <c r="AE184" s="5">
        <f t="shared" si="38"/>
        <v>0</v>
      </c>
      <c r="AF184" s="11">
        <f t="shared" si="39"/>
        <v>0</v>
      </c>
    </row>
    <row r="185" spans="1:32" x14ac:dyDescent="0.2">
      <c r="A185" s="5">
        <f>'Données brutes'!B164</f>
        <v>0</v>
      </c>
      <c r="B185" s="5">
        <f>IF('Données brutes'!R164="Oui",2,IF('Données brutes'!R164="Non",0,0))</f>
        <v>0</v>
      </c>
      <c r="D185" s="5">
        <f>IF('Données brutes'!T164="Oui",2,IF('Données brutes'!T164="Non",0,0))</f>
        <v>0</v>
      </c>
      <c r="F185" s="5">
        <f>IF('Données brutes'!V164="Oui",1,IF('Données brutes'!V164="Non",0,0))</f>
        <v>0</v>
      </c>
      <c r="H185" s="5">
        <f>IF('Données brutes'!X164="Oui",1,IF('Données brutes'!X164="Non",0,IF('Données brutes'!X164="NA","NA",0)))</f>
        <v>0</v>
      </c>
      <c r="J185" s="5">
        <f>IF('Données brutes'!Z164="Oui",1,IF('Données brutes'!Z164="Non",0,IF('Données brutes'!Z164="NA","NA",0)))</f>
        <v>0</v>
      </c>
      <c r="L185" s="5">
        <f>IF('Données brutes'!AB164="Oui",1,IF('Données brutes'!AB164="Non",0,0))</f>
        <v>0</v>
      </c>
      <c r="M185" s="5">
        <f>IF('Données brutes'!AC164="Oui",1,IF('Données brutes'!AC164="Non",0,0))</f>
        <v>0</v>
      </c>
      <c r="O185" s="5">
        <f>IF('Données brutes'!AE164="Oui",1,IF('Données brutes'!AE164="Non",0,0))</f>
        <v>0</v>
      </c>
      <c r="Q185" s="5">
        <f>IF('Données brutes'!AG164="Oui",1,IF('Données brutes'!AG164="Non",0,0))</f>
        <v>0</v>
      </c>
      <c r="S185" s="9">
        <f t="shared" si="30"/>
        <v>0</v>
      </c>
      <c r="T185" s="14">
        <f t="shared" si="31"/>
        <v>-51</v>
      </c>
      <c r="U185" s="14">
        <f t="shared" si="32"/>
        <v>-51</v>
      </c>
      <c r="V185" s="9">
        <f t="shared" si="33"/>
        <v>-51</v>
      </c>
      <c r="W185" s="16">
        <f t="shared" si="34"/>
        <v>0</v>
      </c>
      <c r="AB185" s="9">
        <f t="shared" si="35"/>
        <v>0</v>
      </c>
      <c r="AC185" s="9">
        <f t="shared" si="36"/>
        <v>0</v>
      </c>
      <c r="AD185" s="5">
        <f t="shared" si="37"/>
        <v>11</v>
      </c>
      <c r="AE185" s="5">
        <f t="shared" si="38"/>
        <v>0</v>
      </c>
      <c r="AF185" s="11">
        <f t="shared" si="39"/>
        <v>0</v>
      </c>
    </row>
    <row r="186" spans="1:32" x14ac:dyDescent="0.2">
      <c r="A186" s="5">
        <f>'Données brutes'!B165</f>
        <v>0</v>
      </c>
      <c r="B186" s="5">
        <f>IF('Données brutes'!R165="Oui",2,IF('Données brutes'!R165="Non",0,0))</f>
        <v>0</v>
      </c>
      <c r="D186" s="5">
        <f>IF('Données brutes'!T165="Oui",2,IF('Données brutes'!T165="Non",0,0))</f>
        <v>0</v>
      </c>
      <c r="F186" s="5">
        <f>IF('Données brutes'!V165="Oui",1,IF('Données brutes'!V165="Non",0,0))</f>
        <v>0</v>
      </c>
      <c r="H186" s="5">
        <f>IF('Données brutes'!X165="Oui",1,IF('Données brutes'!X165="Non",0,IF('Données brutes'!X165="NA","NA",0)))</f>
        <v>0</v>
      </c>
      <c r="J186" s="5">
        <f>IF('Données brutes'!Z165="Oui",1,IF('Données brutes'!Z165="Non",0,IF('Données brutes'!Z165="NA","NA",0)))</f>
        <v>0</v>
      </c>
      <c r="L186" s="5">
        <f>IF('Données brutes'!AB165="Oui",1,IF('Données brutes'!AB165="Non",0,0))</f>
        <v>0</v>
      </c>
      <c r="M186" s="5">
        <f>IF('Données brutes'!AC165="Oui",1,IF('Données brutes'!AC165="Non",0,0))</f>
        <v>0</v>
      </c>
      <c r="O186" s="5">
        <f>IF('Données brutes'!AE165="Oui",1,IF('Données brutes'!AE165="Non",0,0))</f>
        <v>0</v>
      </c>
      <c r="Q186" s="5">
        <f>IF('Données brutes'!AG165="Oui",1,IF('Données brutes'!AG165="Non",0,0))</f>
        <v>0</v>
      </c>
      <c r="S186" s="9">
        <f t="shared" si="30"/>
        <v>0</v>
      </c>
      <c r="T186" s="14">
        <f t="shared" si="31"/>
        <v>-51</v>
      </c>
      <c r="U186" s="14">
        <f t="shared" si="32"/>
        <v>-51</v>
      </c>
      <c r="V186" s="9">
        <f t="shared" si="33"/>
        <v>-51</v>
      </c>
      <c r="W186" s="16">
        <f t="shared" si="34"/>
        <v>0</v>
      </c>
      <c r="AB186" s="9">
        <f t="shared" si="35"/>
        <v>0</v>
      </c>
      <c r="AC186" s="9">
        <f t="shared" si="36"/>
        <v>0</v>
      </c>
      <c r="AD186" s="5">
        <f t="shared" si="37"/>
        <v>11</v>
      </c>
      <c r="AE186" s="5">
        <f t="shared" si="38"/>
        <v>0</v>
      </c>
      <c r="AF186" s="11">
        <f t="shared" si="39"/>
        <v>0</v>
      </c>
    </row>
    <row r="187" spans="1:32" x14ac:dyDescent="0.2">
      <c r="A187" s="5">
        <f>'Données brutes'!B166</f>
        <v>0</v>
      </c>
      <c r="B187" s="5">
        <f>IF('Données brutes'!R166="Oui",2,IF('Données brutes'!R166="Non",0,0))</f>
        <v>0</v>
      </c>
      <c r="D187" s="5">
        <f>IF('Données brutes'!T166="Oui",2,IF('Données brutes'!T166="Non",0,0))</f>
        <v>0</v>
      </c>
      <c r="F187" s="5">
        <f>IF('Données brutes'!V166="Oui",1,IF('Données brutes'!V166="Non",0,0))</f>
        <v>0</v>
      </c>
      <c r="H187" s="5">
        <f>IF('Données brutes'!X166="Oui",1,IF('Données brutes'!X166="Non",0,IF('Données brutes'!X166="NA","NA",0)))</f>
        <v>0</v>
      </c>
      <c r="J187" s="5">
        <f>IF('Données brutes'!Z166="Oui",1,IF('Données brutes'!Z166="Non",0,IF('Données brutes'!Z166="NA","NA",0)))</f>
        <v>0</v>
      </c>
      <c r="L187" s="5">
        <f>IF('Données brutes'!AB166="Oui",1,IF('Données brutes'!AB166="Non",0,0))</f>
        <v>0</v>
      </c>
      <c r="M187" s="5">
        <f>IF('Données brutes'!AC166="Oui",1,IF('Données brutes'!AC166="Non",0,0))</f>
        <v>0</v>
      </c>
      <c r="O187" s="5">
        <f>IF('Données brutes'!AE166="Oui",1,IF('Données brutes'!AE166="Non",0,0))</f>
        <v>0</v>
      </c>
      <c r="Q187" s="5">
        <f>IF('Données brutes'!AG166="Oui",1,IF('Données brutes'!AG166="Non",0,0))</f>
        <v>0</v>
      </c>
      <c r="S187" s="9">
        <f t="shared" si="30"/>
        <v>0</v>
      </c>
      <c r="T187" s="14">
        <f t="shared" si="31"/>
        <v>-51</v>
      </c>
      <c r="U187" s="14">
        <f t="shared" si="32"/>
        <v>-51</v>
      </c>
      <c r="V187" s="9">
        <f t="shared" si="33"/>
        <v>-51</v>
      </c>
      <c r="W187" s="16">
        <f t="shared" si="34"/>
        <v>0</v>
      </c>
      <c r="AB187" s="9">
        <f t="shared" si="35"/>
        <v>0</v>
      </c>
      <c r="AC187" s="9">
        <f t="shared" si="36"/>
        <v>0</v>
      </c>
      <c r="AD187" s="5">
        <f t="shared" si="37"/>
        <v>11</v>
      </c>
      <c r="AE187" s="5">
        <f t="shared" si="38"/>
        <v>0</v>
      </c>
      <c r="AF187" s="11">
        <f t="shared" si="39"/>
        <v>0</v>
      </c>
    </row>
    <row r="188" spans="1:32" x14ac:dyDescent="0.2">
      <c r="A188" s="5">
        <f>'Données brutes'!B167</f>
        <v>0</v>
      </c>
      <c r="B188" s="5">
        <f>IF('Données brutes'!R167="Oui",2,IF('Données brutes'!R167="Non",0,0))</f>
        <v>0</v>
      </c>
      <c r="D188" s="5">
        <f>IF('Données brutes'!T167="Oui",2,IF('Données brutes'!T167="Non",0,0))</f>
        <v>0</v>
      </c>
      <c r="F188" s="5">
        <f>IF('Données brutes'!V167="Oui",1,IF('Données brutes'!V167="Non",0,0))</f>
        <v>0</v>
      </c>
      <c r="H188" s="5">
        <f>IF('Données brutes'!X167="Oui",1,IF('Données brutes'!X167="Non",0,IF('Données brutes'!X167="NA","NA",0)))</f>
        <v>0</v>
      </c>
      <c r="J188" s="5">
        <f>IF('Données brutes'!Z167="Oui",1,IF('Données brutes'!Z167="Non",0,IF('Données brutes'!Z167="NA","NA",0)))</f>
        <v>0</v>
      </c>
      <c r="L188" s="5">
        <f>IF('Données brutes'!AB167="Oui",1,IF('Données brutes'!AB167="Non",0,0))</f>
        <v>0</v>
      </c>
      <c r="M188" s="5">
        <f>IF('Données brutes'!AC167="Oui",1,IF('Données brutes'!AC167="Non",0,0))</f>
        <v>0</v>
      </c>
      <c r="O188" s="5">
        <f>IF('Données brutes'!AE167="Oui",1,IF('Données brutes'!AE167="Non",0,0))</f>
        <v>0</v>
      </c>
      <c r="Q188" s="5">
        <f>IF('Données brutes'!AG167="Oui",1,IF('Données brutes'!AG167="Non",0,0))</f>
        <v>0</v>
      </c>
      <c r="S188" s="9">
        <f t="shared" si="30"/>
        <v>0</v>
      </c>
      <c r="T188" s="14">
        <f t="shared" si="31"/>
        <v>-51</v>
      </c>
      <c r="U188" s="14">
        <f t="shared" si="32"/>
        <v>-51</v>
      </c>
      <c r="V188" s="9">
        <f t="shared" si="33"/>
        <v>-51</v>
      </c>
      <c r="W188" s="16">
        <f t="shared" si="34"/>
        <v>0</v>
      </c>
      <c r="AB188" s="9">
        <f t="shared" si="35"/>
        <v>0</v>
      </c>
      <c r="AC188" s="9">
        <f t="shared" si="36"/>
        <v>0</v>
      </c>
      <c r="AD188" s="5">
        <f t="shared" si="37"/>
        <v>11</v>
      </c>
      <c r="AE188" s="5">
        <f t="shared" si="38"/>
        <v>0</v>
      </c>
      <c r="AF188" s="11">
        <f t="shared" si="39"/>
        <v>0</v>
      </c>
    </row>
    <row r="189" spans="1:32" x14ac:dyDescent="0.2">
      <c r="A189" s="5">
        <f>'Données brutes'!B168</f>
        <v>0</v>
      </c>
      <c r="B189" s="5">
        <f>IF('Données brutes'!R168="Oui",2,IF('Données brutes'!R168="Non",0,0))</f>
        <v>0</v>
      </c>
      <c r="D189" s="5">
        <f>IF('Données brutes'!T168="Oui",2,IF('Données brutes'!T168="Non",0,0))</f>
        <v>0</v>
      </c>
      <c r="F189" s="5">
        <f>IF('Données brutes'!V168="Oui",1,IF('Données brutes'!V168="Non",0,0))</f>
        <v>0</v>
      </c>
      <c r="H189" s="5">
        <f>IF('Données brutes'!X168="Oui",1,IF('Données brutes'!X168="Non",0,IF('Données brutes'!X168="NA","NA",0)))</f>
        <v>0</v>
      </c>
      <c r="J189" s="5">
        <f>IF('Données brutes'!Z168="Oui",1,IF('Données brutes'!Z168="Non",0,IF('Données brutes'!Z168="NA","NA",0)))</f>
        <v>0</v>
      </c>
      <c r="L189" s="5">
        <f>IF('Données brutes'!AB168="Oui",1,IF('Données brutes'!AB168="Non",0,0))</f>
        <v>0</v>
      </c>
      <c r="M189" s="5">
        <f>IF('Données brutes'!AC168="Oui",1,IF('Données brutes'!AC168="Non",0,0))</f>
        <v>0</v>
      </c>
      <c r="O189" s="5">
        <f>IF('Données brutes'!AE168="Oui",1,IF('Données brutes'!AE168="Non",0,0))</f>
        <v>0</v>
      </c>
      <c r="Q189" s="5">
        <f>IF('Données brutes'!AG168="Oui",1,IF('Données brutes'!AG168="Non",0,0))</f>
        <v>0</v>
      </c>
      <c r="S189" s="9">
        <f t="shared" si="30"/>
        <v>0</v>
      </c>
      <c r="T189" s="14">
        <f t="shared" si="31"/>
        <v>-51</v>
      </c>
      <c r="U189" s="14">
        <f t="shared" si="32"/>
        <v>-51</v>
      </c>
      <c r="V189" s="9">
        <f t="shared" si="33"/>
        <v>-51</v>
      </c>
      <c r="W189" s="16">
        <f t="shared" si="34"/>
        <v>0</v>
      </c>
      <c r="AB189" s="9">
        <f t="shared" si="35"/>
        <v>0</v>
      </c>
      <c r="AC189" s="9">
        <f t="shared" si="36"/>
        <v>0</v>
      </c>
      <c r="AD189" s="5">
        <f t="shared" si="37"/>
        <v>11</v>
      </c>
      <c r="AE189" s="5">
        <f t="shared" si="38"/>
        <v>0</v>
      </c>
      <c r="AF189" s="11">
        <f t="shared" si="39"/>
        <v>0</v>
      </c>
    </row>
    <row r="190" spans="1:32" x14ac:dyDescent="0.2">
      <c r="A190" s="5">
        <f>'Données brutes'!B169</f>
        <v>0</v>
      </c>
      <c r="B190" s="5">
        <f>IF('Données brutes'!R169="Oui",2,IF('Données brutes'!R169="Non",0,0))</f>
        <v>0</v>
      </c>
      <c r="D190" s="5">
        <f>IF('Données brutes'!T169="Oui",2,IF('Données brutes'!T169="Non",0,0))</f>
        <v>0</v>
      </c>
      <c r="F190" s="5">
        <f>IF('Données brutes'!V169="Oui",1,IF('Données brutes'!V169="Non",0,0))</f>
        <v>0</v>
      </c>
      <c r="H190" s="5">
        <f>IF('Données brutes'!X169="Oui",1,IF('Données brutes'!X169="Non",0,IF('Données brutes'!X169="NA","NA",0)))</f>
        <v>0</v>
      </c>
      <c r="J190" s="5">
        <f>IF('Données brutes'!Z169="Oui",1,IF('Données brutes'!Z169="Non",0,IF('Données brutes'!Z169="NA","NA",0)))</f>
        <v>0</v>
      </c>
      <c r="L190" s="5">
        <f>IF('Données brutes'!AB169="Oui",1,IF('Données brutes'!AB169="Non",0,0))</f>
        <v>0</v>
      </c>
      <c r="M190" s="5">
        <f>IF('Données brutes'!AC169="Oui",1,IF('Données brutes'!AC169="Non",0,0))</f>
        <v>0</v>
      </c>
      <c r="O190" s="5">
        <f>IF('Données brutes'!AE169="Oui",1,IF('Données brutes'!AE169="Non",0,0))</f>
        <v>0</v>
      </c>
      <c r="Q190" s="5">
        <f>IF('Données brutes'!AG169="Oui",1,IF('Données brutes'!AG169="Non",0,0))</f>
        <v>0</v>
      </c>
      <c r="S190" s="9">
        <f t="shared" si="30"/>
        <v>0</v>
      </c>
      <c r="T190" s="14">
        <f t="shared" si="31"/>
        <v>-51</v>
      </c>
      <c r="U190" s="14">
        <f t="shared" si="32"/>
        <v>-51</v>
      </c>
      <c r="V190" s="9">
        <f t="shared" si="33"/>
        <v>-51</v>
      </c>
      <c r="W190" s="16">
        <f t="shared" si="34"/>
        <v>0</v>
      </c>
      <c r="AB190" s="9">
        <f t="shared" si="35"/>
        <v>0</v>
      </c>
      <c r="AC190" s="9">
        <f t="shared" si="36"/>
        <v>0</v>
      </c>
      <c r="AD190" s="5">
        <f t="shared" si="37"/>
        <v>11</v>
      </c>
      <c r="AE190" s="5">
        <f t="shared" si="38"/>
        <v>0</v>
      </c>
      <c r="AF190" s="11">
        <f t="shared" si="39"/>
        <v>0</v>
      </c>
    </row>
    <row r="191" spans="1:32" x14ac:dyDescent="0.2">
      <c r="A191" s="5">
        <f>'Données brutes'!B170</f>
        <v>0</v>
      </c>
      <c r="B191" s="5">
        <f>IF('Données brutes'!R170="Oui",2,IF('Données brutes'!R170="Non",0,0))</f>
        <v>0</v>
      </c>
      <c r="D191" s="5">
        <f>IF('Données brutes'!T170="Oui",2,IF('Données brutes'!T170="Non",0,0))</f>
        <v>0</v>
      </c>
      <c r="F191" s="5">
        <f>IF('Données brutes'!V170="Oui",1,IF('Données brutes'!V170="Non",0,0))</f>
        <v>0</v>
      </c>
      <c r="H191" s="5">
        <f>IF('Données brutes'!X170="Oui",1,IF('Données brutes'!X170="Non",0,IF('Données brutes'!X170="NA","NA",0)))</f>
        <v>0</v>
      </c>
      <c r="J191" s="5">
        <f>IF('Données brutes'!Z170="Oui",1,IF('Données brutes'!Z170="Non",0,IF('Données brutes'!Z170="NA","NA",0)))</f>
        <v>0</v>
      </c>
      <c r="L191" s="5">
        <f>IF('Données brutes'!AB170="Oui",1,IF('Données brutes'!AB170="Non",0,0))</f>
        <v>0</v>
      </c>
      <c r="M191" s="5">
        <f>IF('Données brutes'!AC170="Oui",1,IF('Données brutes'!AC170="Non",0,0))</f>
        <v>0</v>
      </c>
      <c r="O191" s="5">
        <f>IF('Données brutes'!AE170="Oui",1,IF('Données brutes'!AE170="Non",0,0))</f>
        <v>0</v>
      </c>
      <c r="Q191" s="5">
        <f>IF('Données brutes'!AG170="Oui",1,IF('Données brutes'!AG170="Non",0,0))</f>
        <v>0</v>
      </c>
      <c r="S191" s="9">
        <f t="shared" si="30"/>
        <v>0</v>
      </c>
      <c r="T191" s="14">
        <f t="shared" si="31"/>
        <v>-51</v>
      </c>
      <c r="U191" s="14">
        <f t="shared" si="32"/>
        <v>-51</v>
      </c>
      <c r="V191" s="9">
        <f t="shared" si="33"/>
        <v>-51</v>
      </c>
      <c r="W191" s="16">
        <f t="shared" si="34"/>
        <v>0</v>
      </c>
      <c r="AB191" s="9">
        <f t="shared" si="35"/>
        <v>0</v>
      </c>
      <c r="AC191" s="9">
        <f t="shared" si="36"/>
        <v>0</v>
      </c>
      <c r="AD191" s="5">
        <f t="shared" si="37"/>
        <v>11</v>
      </c>
      <c r="AE191" s="5">
        <f t="shared" si="38"/>
        <v>0</v>
      </c>
      <c r="AF191" s="11">
        <f t="shared" si="39"/>
        <v>0</v>
      </c>
    </row>
    <row r="192" spans="1:32" x14ac:dyDescent="0.2">
      <c r="A192" s="5">
        <f>'Données brutes'!B171</f>
        <v>0</v>
      </c>
      <c r="B192" s="5">
        <f>IF('Données brutes'!R171="Oui",2,IF('Données brutes'!R171="Non",0,0))</f>
        <v>0</v>
      </c>
      <c r="D192" s="5">
        <f>IF('Données brutes'!T171="Oui",2,IF('Données brutes'!T171="Non",0,0))</f>
        <v>0</v>
      </c>
      <c r="F192" s="5">
        <f>IF('Données brutes'!V171="Oui",1,IF('Données brutes'!V171="Non",0,0))</f>
        <v>0</v>
      </c>
      <c r="H192" s="5">
        <f>IF('Données brutes'!X171="Oui",1,IF('Données brutes'!X171="Non",0,IF('Données brutes'!X171="NA","NA",0)))</f>
        <v>0</v>
      </c>
      <c r="J192" s="5">
        <f>IF('Données brutes'!Z171="Oui",1,IF('Données brutes'!Z171="Non",0,IF('Données brutes'!Z171="NA","NA",0)))</f>
        <v>0</v>
      </c>
      <c r="L192" s="5">
        <f>IF('Données brutes'!AB171="Oui",1,IF('Données brutes'!AB171="Non",0,0))</f>
        <v>0</v>
      </c>
      <c r="M192" s="5">
        <f>IF('Données brutes'!AC171="Oui",1,IF('Données brutes'!AC171="Non",0,0))</f>
        <v>0</v>
      </c>
      <c r="O192" s="5">
        <f>IF('Données brutes'!AE171="Oui",1,IF('Données brutes'!AE171="Non",0,0))</f>
        <v>0</v>
      </c>
      <c r="Q192" s="5">
        <f>IF('Données brutes'!AG171="Oui",1,IF('Données brutes'!AG171="Non",0,0))</f>
        <v>0</v>
      </c>
      <c r="S192" s="9">
        <f t="shared" si="30"/>
        <v>0</v>
      </c>
      <c r="T192" s="14">
        <f t="shared" si="31"/>
        <v>-51</v>
      </c>
      <c r="U192" s="14">
        <f t="shared" si="32"/>
        <v>-51</v>
      </c>
      <c r="V192" s="9">
        <f t="shared" si="33"/>
        <v>-51</v>
      </c>
      <c r="W192" s="16">
        <f t="shared" si="34"/>
        <v>0</v>
      </c>
      <c r="AB192" s="9">
        <f t="shared" si="35"/>
        <v>0</v>
      </c>
      <c r="AC192" s="9">
        <f t="shared" si="36"/>
        <v>0</v>
      </c>
      <c r="AD192" s="5">
        <f t="shared" si="37"/>
        <v>11</v>
      </c>
      <c r="AE192" s="5">
        <f t="shared" si="38"/>
        <v>0</v>
      </c>
      <c r="AF192" s="11">
        <f t="shared" si="39"/>
        <v>0</v>
      </c>
    </row>
    <row r="193" spans="1:32" x14ac:dyDescent="0.2">
      <c r="A193" s="5">
        <f>'Données brutes'!B172</f>
        <v>0</v>
      </c>
      <c r="B193" s="5">
        <f>IF('Données brutes'!R172="Oui",2,IF('Données brutes'!R172="Non",0,0))</f>
        <v>0</v>
      </c>
      <c r="D193" s="5">
        <f>IF('Données brutes'!T172="Oui",2,IF('Données brutes'!T172="Non",0,0))</f>
        <v>0</v>
      </c>
      <c r="F193" s="5">
        <f>IF('Données brutes'!V172="Oui",1,IF('Données brutes'!V172="Non",0,0))</f>
        <v>0</v>
      </c>
      <c r="H193" s="5">
        <f>IF('Données brutes'!X172="Oui",1,IF('Données brutes'!X172="Non",0,IF('Données brutes'!X172="NA","NA",0)))</f>
        <v>0</v>
      </c>
      <c r="J193" s="5">
        <f>IF('Données brutes'!Z172="Oui",1,IF('Données brutes'!Z172="Non",0,IF('Données brutes'!Z172="NA","NA",0)))</f>
        <v>0</v>
      </c>
      <c r="L193" s="5">
        <f>IF('Données brutes'!AB172="Oui",1,IF('Données brutes'!AB172="Non",0,0))</f>
        <v>0</v>
      </c>
      <c r="M193" s="5">
        <f>IF('Données brutes'!AC172="Oui",1,IF('Données brutes'!AC172="Non",0,0))</f>
        <v>0</v>
      </c>
      <c r="O193" s="5">
        <f>IF('Données brutes'!AE172="Oui",1,IF('Données brutes'!AE172="Non",0,0))</f>
        <v>0</v>
      </c>
      <c r="Q193" s="5">
        <f>IF('Données brutes'!AG172="Oui",1,IF('Données brutes'!AG172="Non",0,0))</f>
        <v>0</v>
      </c>
      <c r="S193" s="9">
        <f t="shared" si="30"/>
        <v>0</v>
      </c>
      <c r="T193" s="14">
        <f t="shared" si="31"/>
        <v>-51</v>
      </c>
      <c r="U193" s="14">
        <f t="shared" si="32"/>
        <v>-51</v>
      </c>
      <c r="V193" s="9">
        <f t="shared" si="33"/>
        <v>-51</v>
      </c>
      <c r="W193" s="16">
        <f t="shared" si="34"/>
        <v>0</v>
      </c>
      <c r="AB193" s="9">
        <f t="shared" si="35"/>
        <v>0</v>
      </c>
      <c r="AC193" s="9">
        <f t="shared" si="36"/>
        <v>0</v>
      </c>
      <c r="AD193" s="5">
        <f t="shared" si="37"/>
        <v>11</v>
      </c>
      <c r="AE193" s="5">
        <f t="shared" si="38"/>
        <v>0</v>
      </c>
      <c r="AF193" s="11">
        <f t="shared" si="39"/>
        <v>0</v>
      </c>
    </row>
    <row r="194" spans="1:32" x14ac:dyDescent="0.2">
      <c r="A194" s="5">
        <f>'Données brutes'!B173</f>
        <v>0</v>
      </c>
      <c r="B194" s="5">
        <f>IF('Données brutes'!R173="Oui",2,IF('Données brutes'!R173="Non",0,0))</f>
        <v>0</v>
      </c>
      <c r="D194" s="5">
        <f>IF('Données brutes'!T173="Oui",2,IF('Données brutes'!T173="Non",0,0))</f>
        <v>0</v>
      </c>
      <c r="F194" s="5">
        <f>IF('Données brutes'!V173="Oui",1,IF('Données brutes'!V173="Non",0,0))</f>
        <v>0</v>
      </c>
      <c r="H194" s="5">
        <f>IF('Données brutes'!X173="Oui",1,IF('Données brutes'!X173="Non",0,IF('Données brutes'!X173="NA","NA",0)))</f>
        <v>0</v>
      </c>
      <c r="J194" s="5">
        <f>IF('Données brutes'!Z173="Oui",1,IF('Données brutes'!Z173="Non",0,IF('Données brutes'!Z173="NA","NA",0)))</f>
        <v>0</v>
      </c>
      <c r="L194" s="5">
        <f>IF('Données brutes'!AB173="Oui",1,IF('Données brutes'!AB173="Non",0,0))</f>
        <v>0</v>
      </c>
      <c r="M194" s="5">
        <f>IF('Données brutes'!AC173="Oui",1,IF('Données brutes'!AC173="Non",0,0))</f>
        <v>0</v>
      </c>
      <c r="O194" s="5">
        <f>IF('Données brutes'!AE173="Oui",1,IF('Données brutes'!AE173="Non",0,0))</f>
        <v>0</v>
      </c>
      <c r="Q194" s="5">
        <f>IF('Données brutes'!AG173="Oui",1,IF('Données brutes'!AG173="Non",0,0))</f>
        <v>0</v>
      </c>
      <c r="S194" s="9">
        <f t="shared" si="30"/>
        <v>0</v>
      </c>
      <c r="T194" s="14">
        <f t="shared" si="31"/>
        <v>-51</v>
      </c>
      <c r="U194" s="14">
        <f t="shared" si="32"/>
        <v>-51</v>
      </c>
      <c r="V194" s="9">
        <f t="shared" si="33"/>
        <v>-51</v>
      </c>
      <c r="W194" s="16">
        <f t="shared" si="34"/>
        <v>0</v>
      </c>
      <c r="AB194" s="9">
        <f t="shared" si="35"/>
        <v>0</v>
      </c>
      <c r="AC194" s="9">
        <f t="shared" si="36"/>
        <v>0</v>
      </c>
      <c r="AD194" s="5">
        <f t="shared" si="37"/>
        <v>11</v>
      </c>
      <c r="AE194" s="5">
        <f t="shared" si="38"/>
        <v>0</v>
      </c>
      <c r="AF194" s="11">
        <f t="shared" si="39"/>
        <v>0</v>
      </c>
    </row>
    <row r="195" spans="1:32" x14ac:dyDescent="0.2">
      <c r="A195" s="5">
        <f>'Données brutes'!B174</f>
        <v>0</v>
      </c>
      <c r="B195" s="5">
        <f>IF('Données brutes'!R174="Oui",2,IF('Données brutes'!R174="Non",0,0))</f>
        <v>0</v>
      </c>
      <c r="D195" s="5">
        <f>IF('Données brutes'!T174="Oui",2,IF('Données brutes'!T174="Non",0,0))</f>
        <v>0</v>
      </c>
      <c r="F195" s="5">
        <f>IF('Données brutes'!V174="Oui",1,IF('Données brutes'!V174="Non",0,0))</f>
        <v>0</v>
      </c>
      <c r="H195" s="5">
        <f>IF('Données brutes'!X174="Oui",1,IF('Données brutes'!X174="Non",0,IF('Données brutes'!X174="NA","NA",0)))</f>
        <v>0</v>
      </c>
      <c r="J195" s="5">
        <f>IF('Données brutes'!Z174="Oui",1,IF('Données brutes'!Z174="Non",0,IF('Données brutes'!Z174="NA","NA",0)))</f>
        <v>0</v>
      </c>
      <c r="L195" s="5">
        <f>IF('Données brutes'!AB174="Oui",1,IF('Données brutes'!AB174="Non",0,0))</f>
        <v>0</v>
      </c>
      <c r="M195" s="5">
        <f>IF('Données brutes'!AC174="Oui",1,IF('Données brutes'!AC174="Non",0,0))</f>
        <v>0</v>
      </c>
      <c r="O195" s="5">
        <f>IF('Données brutes'!AE174="Oui",1,IF('Données brutes'!AE174="Non",0,0))</f>
        <v>0</v>
      </c>
      <c r="Q195" s="5">
        <f>IF('Données brutes'!AG174="Oui",1,IF('Données brutes'!AG174="Non",0,0))</f>
        <v>0</v>
      </c>
      <c r="S195" s="9">
        <f t="shared" si="30"/>
        <v>0</v>
      </c>
      <c r="T195" s="14">
        <f t="shared" si="31"/>
        <v>-51</v>
      </c>
      <c r="U195" s="14">
        <f t="shared" si="32"/>
        <v>-51</v>
      </c>
      <c r="V195" s="9">
        <f t="shared" si="33"/>
        <v>-51</v>
      </c>
      <c r="W195" s="16">
        <f t="shared" si="34"/>
        <v>0</v>
      </c>
      <c r="AB195" s="9">
        <f t="shared" si="35"/>
        <v>0</v>
      </c>
      <c r="AC195" s="9">
        <f t="shared" si="36"/>
        <v>0</v>
      </c>
      <c r="AD195" s="5">
        <f t="shared" si="37"/>
        <v>11</v>
      </c>
      <c r="AE195" s="5">
        <f t="shared" si="38"/>
        <v>0</v>
      </c>
      <c r="AF195" s="11">
        <f t="shared" si="39"/>
        <v>0</v>
      </c>
    </row>
    <row r="196" spans="1:32" x14ac:dyDescent="0.2">
      <c r="A196" s="5">
        <f>'Données brutes'!B175</f>
        <v>0</v>
      </c>
      <c r="B196" s="5">
        <f>IF('Données brutes'!R175="Oui",2,IF('Données brutes'!R175="Non",0,0))</f>
        <v>0</v>
      </c>
      <c r="D196" s="5">
        <f>IF('Données brutes'!T175="Oui",2,IF('Données brutes'!T175="Non",0,0))</f>
        <v>0</v>
      </c>
      <c r="F196" s="5">
        <f>IF('Données brutes'!V175="Oui",1,IF('Données brutes'!V175="Non",0,0))</f>
        <v>0</v>
      </c>
      <c r="H196" s="5">
        <f>IF('Données brutes'!X175="Oui",1,IF('Données brutes'!X175="Non",0,IF('Données brutes'!X175="NA","NA",0)))</f>
        <v>0</v>
      </c>
      <c r="J196" s="5">
        <f>IF('Données brutes'!Z175="Oui",1,IF('Données brutes'!Z175="Non",0,IF('Données brutes'!Z175="NA","NA",0)))</f>
        <v>0</v>
      </c>
      <c r="L196" s="5">
        <f>IF('Données brutes'!AB175="Oui",1,IF('Données brutes'!AB175="Non",0,0))</f>
        <v>0</v>
      </c>
      <c r="M196" s="5">
        <f>IF('Données brutes'!AC175="Oui",1,IF('Données brutes'!AC175="Non",0,0))</f>
        <v>0</v>
      </c>
      <c r="O196" s="5">
        <f>IF('Données brutes'!AE175="Oui",1,IF('Données brutes'!AE175="Non",0,0))</f>
        <v>0</v>
      </c>
      <c r="Q196" s="5">
        <f>IF('Données brutes'!AG175="Oui",1,IF('Données brutes'!AG175="Non",0,0))</f>
        <v>0</v>
      </c>
      <c r="S196" s="9">
        <f t="shared" si="30"/>
        <v>0</v>
      </c>
      <c r="T196" s="14">
        <f t="shared" si="31"/>
        <v>-51</v>
      </c>
      <c r="U196" s="14">
        <f t="shared" si="32"/>
        <v>-51</v>
      </c>
      <c r="V196" s="9">
        <f t="shared" si="33"/>
        <v>-51</v>
      </c>
      <c r="W196" s="16">
        <f t="shared" si="34"/>
        <v>0</v>
      </c>
      <c r="AB196" s="9">
        <f t="shared" si="35"/>
        <v>0</v>
      </c>
      <c r="AC196" s="9">
        <f t="shared" si="36"/>
        <v>0</v>
      </c>
      <c r="AD196" s="5">
        <f t="shared" si="37"/>
        <v>11</v>
      </c>
      <c r="AE196" s="5">
        <f t="shared" si="38"/>
        <v>0</v>
      </c>
      <c r="AF196" s="11">
        <f t="shared" si="39"/>
        <v>0</v>
      </c>
    </row>
    <row r="197" spans="1:32" x14ac:dyDescent="0.2">
      <c r="A197" s="5">
        <f>'Données brutes'!B176</f>
        <v>0</v>
      </c>
      <c r="B197" s="5">
        <f>IF('Données brutes'!R176="Oui",2,IF('Données brutes'!R176="Non",0,0))</f>
        <v>0</v>
      </c>
      <c r="D197" s="5">
        <f>IF('Données brutes'!T176="Oui",2,IF('Données brutes'!T176="Non",0,0))</f>
        <v>0</v>
      </c>
      <c r="F197" s="5">
        <f>IF('Données brutes'!V176="Oui",1,IF('Données brutes'!V176="Non",0,0))</f>
        <v>0</v>
      </c>
      <c r="H197" s="5">
        <f>IF('Données brutes'!X176="Oui",1,IF('Données brutes'!X176="Non",0,IF('Données brutes'!X176="NA","NA",0)))</f>
        <v>0</v>
      </c>
      <c r="J197" s="5">
        <f>IF('Données brutes'!Z176="Oui",1,IF('Données brutes'!Z176="Non",0,IF('Données brutes'!Z176="NA","NA",0)))</f>
        <v>0</v>
      </c>
      <c r="L197" s="5">
        <f>IF('Données brutes'!AB176="Oui",1,IF('Données brutes'!AB176="Non",0,0))</f>
        <v>0</v>
      </c>
      <c r="M197" s="5">
        <f>IF('Données brutes'!AC176="Oui",1,IF('Données brutes'!AC176="Non",0,0))</f>
        <v>0</v>
      </c>
      <c r="O197" s="5">
        <f>IF('Données brutes'!AE176="Oui",1,IF('Données brutes'!AE176="Non",0,0))</f>
        <v>0</v>
      </c>
      <c r="Q197" s="5">
        <f>IF('Données brutes'!AG176="Oui",1,IF('Données brutes'!AG176="Non",0,0))</f>
        <v>0</v>
      </c>
      <c r="S197" s="9">
        <f t="shared" si="30"/>
        <v>0</v>
      </c>
      <c r="T197" s="14">
        <f t="shared" si="31"/>
        <v>-51</v>
      </c>
      <c r="U197" s="14">
        <f t="shared" si="32"/>
        <v>-51</v>
      </c>
      <c r="V197" s="9">
        <f t="shared" si="33"/>
        <v>-51</v>
      </c>
      <c r="W197" s="16">
        <f t="shared" si="34"/>
        <v>0</v>
      </c>
      <c r="AB197" s="9">
        <f t="shared" si="35"/>
        <v>0</v>
      </c>
      <c r="AC197" s="9">
        <f t="shared" si="36"/>
        <v>0</v>
      </c>
      <c r="AD197" s="5">
        <f t="shared" si="37"/>
        <v>11</v>
      </c>
      <c r="AE197" s="5">
        <f t="shared" si="38"/>
        <v>0</v>
      </c>
      <c r="AF197" s="11">
        <f t="shared" si="39"/>
        <v>0</v>
      </c>
    </row>
    <row r="198" spans="1:32" x14ac:dyDescent="0.2">
      <c r="A198" s="5">
        <f>'Données brutes'!B177</f>
        <v>0</v>
      </c>
      <c r="B198" s="5">
        <f>IF('Données brutes'!R177="Oui",2,IF('Données brutes'!R177="Non",0,0))</f>
        <v>0</v>
      </c>
      <c r="D198" s="5">
        <f>IF('Données brutes'!T177="Oui",2,IF('Données brutes'!T177="Non",0,0))</f>
        <v>0</v>
      </c>
      <c r="F198" s="5">
        <f>IF('Données brutes'!V177="Oui",1,IF('Données brutes'!V177="Non",0,0))</f>
        <v>0</v>
      </c>
      <c r="H198" s="5">
        <f>IF('Données brutes'!X177="Oui",1,IF('Données brutes'!X177="Non",0,IF('Données brutes'!X177="NA","NA",0)))</f>
        <v>0</v>
      </c>
      <c r="J198" s="5">
        <f>IF('Données brutes'!Z177="Oui",1,IF('Données brutes'!Z177="Non",0,IF('Données brutes'!Z177="NA","NA",0)))</f>
        <v>0</v>
      </c>
      <c r="L198" s="5">
        <f>IF('Données brutes'!AB177="Oui",1,IF('Données brutes'!AB177="Non",0,0))</f>
        <v>0</v>
      </c>
      <c r="M198" s="5">
        <f>IF('Données brutes'!AC177="Oui",1,IF('Données brutes'!AC177="Non",0,0))</f>
        <v>0</v>
      </c>
      <c r="O198" s="5">
        <f>IF('Données brutes'!AE177="Oui",1,IF('Données brutes'!AE177="Non",0,0))</f>
        <v>0</v>
      </c>
      <c r="Q198" s="5">
        <f>IF('Données brutes'!AG177="Oui",1,IF('Données brutes'!AG177="Non",0,0))</f>
        <v>0</v>
      </c>
      <c r="S198" s="9">
        <f t="shared" si="30"/>
        <v>0</v>
      </c>
      <c r="T198" s="14">
        <f t="shared" si="31"/>
        <v>-51</v>
      </c>
      <c r="U198" s="14">
        <f t="shared" si="32"/>
        <v>-51</v>
      </c>
      <c r="V198" s="9">
        <f t="shared" si="33"/>
        <v>-51</v>
      </c>
      <c r="W198" s="16">
        <f t="shared" si="34"/>
        <v>0</v>
      </c>
      <c r="AB198" s="9">
        <f t="shared" si="35"/>
        <v>0</v>
      </c>
      <c r="AC198" s="9">
        <f t="shared" si="36"/>
        <v>0</v>
      </c>
      <c r="AD198" s="5">
        <f t="shared" si="37"/>
        <v>11</v>
      </c>
      <c r="AE198" s="5">
        <f t="shared" si="38"/>
        <v>0</v>
      </c>
      <c r="AF198" s="11">
        <f t="shared" si="39"/>
        <v>0</v>
      </c>
    </row>
    <row r="199" spans="1:32" x14ac:dyDescent="0.2">
      <c r="A199" s="5">
        <f>'Données brutes'!B178</f>
        <v>0</v>
      </c>
      <c r="B199" s="5">
        <f>IF('Données brutes'!R178="Oui",2,IF('Données brutes'!R178="Non",0,0))</f>
        <v>0</v>
      </c>
      <c r="D199" s="5">
        <f>IF('Données brutes'!T178="Oui",2,IF('Données brutes'!T178="Non",0,0))</f>
        <v>0</v>
      </c>
      <c r="F199" s="5">
        <f>IF('Données brutes'!V178="Oui",1,IF('Données brutes'!V178="Non",0,0))</f>
        <v>0</v>
      </c>
      <c r="H199" s="5">
        <f>IF('Données brutes'!X178="Oui",1,IF('Données brutes'!X178="Non",0,IF('Données brutes'!X178="NA","NA",0)))</f>
        <v>0</v>
      </c>
      <c r="J199" s="5">
        <f>IF('Données brutes'!Z178="Oui",1,IF('Données brutes'!Z178="Non",0,IF('Données brutes'!Z178="NA","NA",0)))</f>
        <v>0</v>
      </c>
      <c r="L199" s="5">
        <f>IF('Données brutes'!AB178="Oui",1,IF('Données brutes'!AB178="Non",0,0))</f>
        <v>0</v>
      </c>
      <c r="M199" s="5">
        <f>IF('Données brutes'!AC178="Oui",1,IF('Données brutes'!AC178="Non",0,0))</f>
        <v>0</v>
      </c>
      <c r="O199" s="5">
        <f>IF('Données brutes'!AE178="Oui",1,IF('Données brutes'!AE178="Non",0,0))</f>
        <v>0</v>
      </c>
      <c r="Q199" s="5">
        <f>IF('Données brutes'!AG178="Oui",1,IF('Données brutes'!AG178="Non",0,0))</f>
        <v>0</v>
      </c>
      <c r="S199" s="9">
        <f t="shared" si="30"/>
        <v>0</v>
      </c>
      <c r="T199" s="14">
        <f t="shared" si="31"/>
        <v>-51</v>
      </c>
      <c r="U199" s="14">
        <f t="shared" si="32"/>
        <v>-51</v>
      </c>
      <c r="V199" s="9">
        <f t="shared" si="33"/>
        <v>-51</v>
      </c>
      <c r="W199" s="16">
        <f t="shared" si="34"/>
        <v>0</v>
      </c>
      <c r="AB199" s="9">
        <f t="shared" si="35"/>
        <v>0</v>
      </c>
      <c r="AC199" s="9">
        <f t="shared" si="36"/>
        <v>0</v>
      </c>
      <c r="AD199" s="5">
        <f t="shared" si="37"/>
        <v>11</v>
      </c>
      <c r="AE199" s="5">
        <f t="shared" si="38"/>
        <v>0</v>
      </c>
      <c r="AF199" s="11">
        <f t="shared" si="39"/>
        <v>0</v>
      </c>
    </row>
    <row r="200" spans="1:32" x14ac:dyDescent="0.2">
      <c r="A200" s="5">
        <f>'Données brutes'!B179</f>
        <v>0</v>
      </c>
      <c r="B200" s="5">
        <f>IF('Données brutes'!R179="Oui",2,IF('Données brutes'!R179="Non",0,0))</f>
        <v>0</v>
      </c>
      <c r="D200" s="5">
        <f>IF('Données brutes'!T179="Oui",2,IF('Données brutes'!T179="Non",0,0))</f>
        <v>0</v>
      </c>
      <c r="F200" s="5">
        <f>IF('Données brutes'!V179="Oui",1,IF('Données brutes'!V179="Non",0,0))</f>
        <v>0</v>
      </c>
      <c r="H200" s="5">
        <f>IF('Données brutes'!X179="Oui",1,IF('Données brutes'!X179="Non",0,IF('Données brutes'!X179="NA","NA",0)))</f>
        <v>0</v>
      </c>
      <c r="J200" s="5">
        <f>IF('Données brutes'!Z179="Oui",1,IF('Données brutes'!Z179="Non",0,IF('Données brutes'!Z179="NA","NA",0)))</f>
        <v>0</v>
      </c>
      <c r="L200" s="5">
        <f>IF('Données brutes'!AB179="Oui",1,IF('Données brutes'!AB179="Non",0,0))</f>
        <v>0</v>
      </c>
      <c r="M200" s="5">
        <f>IF('Données brutes'!AC179="Oui",1,IF('Données brutes'!AC179="Non",0,0))</f>
        <v>0</v>
      </c>
      <c r="O200" s="5">
        <f>IF('Données brutes'!AE179="Oui",1,IF('Données brutes'!AE179="Non",0,0))</f>
        <v>0</v>
      </c>
      <c r="Q200" s="5">
        <f>IF('Données brutes'!AG179="Oui",1,IF('Données brutes'!AG179="Non",0,0))</f>
        <v>0</v>
      </c>
      <c r="S200" s="9">
        <f t="shared" si="30"/>
        <v>0</v>
      </c>
      <c r="T200" s="14">
        <f t="shared" si="31"/>
        <v>-51</v>
      </c>
      <c r="U200" s="14">
        <f t="shared" si="32"/>
        <v>-51</v>
      </c>
      <c r="V200" s="9">
        <f t="shared" si="33"/>
        <v>-51</v>
      </c>
      <c r="W200" s="16">
        <f t="shared" si="34"/>
        <v>0</v>
      </c>
      <c r="AB200" s="9">
        <f t="shared" si="35"/>
        <v>0</v>
      </c>
      <c r="AC200" s="9">
        <f t="shared" si="36"/>
        <v>0</v>
      </c>
      <c r="AD200" s="5">
        <f t="shared" si="37"/>
        <v>11</v>
      </c>
      <c r="AE200" s="5">
        <f t="shared" si="38"/>
        <v>0</v>
      </c>
      <c r="AF200" s="11">
        <f t="shared" si="39"/>
        <v>0</v>
      </c>
    </row>
    <row r="201" spans="1:32" x14ac:dyDescent="0.2">
      <c r="A201" s="5">
        <f>'Données brutes'!B180</f>
        <v>0</v>
      </c>
      <c r="B201" s="5">
        <f>IF('Données brutes'!R180="Oui",2,IF('Données brutes'!R180="Non",0,0))</f>
        <v>0</v>
      </c>
      <c r="D201" s="5">
        <f>IF('Données brutes'!T180="Oui",2,IF('Données brutes'!T180="Non",0,0))</f>
        <v>0</v>
      </c>
      <c r="F201" s="5">
        <f>IF('Données brutes'!V180="Oui",1,IF('Données brutes'!V180="Non",0,0))</f>
        <v>0</v>
      </c>
      <c r="H201" s="5">
        <f>IF('Données brutes'!X180="Oui",1,IF('Données brutes'!X180="Non",0,IF('Données brutes'!X180="NA","NA",0)))</f>
        <v>0</v>
      </c>
      <c r="J201" s="5">
        <f>IF('Données brutes'!Z180="Oui",1,IF('Données brutes'!Z180="Non",0,IF('Données brutes'!Z180="NA","NA",0)))</f>
        <v>0</v>
      </c>
      <c r="L201" s="5">
        <f>IF('Données brutes'!AB180="Oui",1,IF('Données brutes'!AB180="Non",0,0))</f>
        <v>0</v>
      </c>
      <c r="M201" s="5">
        <f>IF('Données brutes'!AC180="Oui",1,IF('Données brutes'!AC180="Non",0,0))</f>
        <v>0</v>
      </c>
      <c r="O201" s="5">
        <f>IF('Données brutes'!AE180="Oui",1,IF('Données brutes'!AE180="Non",0,0))</f>
        <v>0</v>
      </c>
      <c r="Q201" s="5">
        <f>IF('Données brutes'!AG180="Oui",1,IF('Données brutes'!AG180="Non",0,0))</f>
        <v>0</v>
      </c>
      <c r="S201" s="9">
        <f t="shared" si="30"/>
        <v>0</v>
      </c>
      <c r="T201" s="14">
        <f t="shared" si="31"/>
        <v>-51</v>
      </c>
      <c r="U201" s="14">
        <f t="shared" si="32"/>
        <v>-51</v>
      </c>
      <c r="V201" s="9">
        <f t="shared" si="33"/>
        <v>-51</v>
      </c>
      <c r="W201" s="16">
        <f t="shared" si="34"/>
        <v>0</v>
      </c>
      <c r="AB201" s="9">
        <f t="shared" si="35"/>
        <v>0</v>
      </c>
      <c r="AC201" s="9">
        <f t="shared" si="36"/>
        <v>0</v>
      </c>
      <c r="AD201" s="5">
        <f t="shared" si="37"/>
        <v>11</v>
      </c>
      <c r="AE201" s="5">
        <f t="shared" si="38"/>
        <v>0</v>
      </c>
      <c r="AF201" s="11">
        <f t="shared" si="39"/>
        <v>0</v>
      </c>
    </row>
    <row r="202" spans="1:32" x14ac:dyDescent="0.2">
      <c r="A202" s="5">
        <f>'Données brutes'!B181</f>
        <v>0</v>
      </c>
      <c r="B202" s="5">
        <f>IF('Données brutes'!R181="Oui",2,IF('Données brutes'!R181="Non",0,0))</f>
        <v>0</v>
      </c>
      <c r="D202" s="5">
        <f>IF('Données brutes'!T181="Oui",2,IF('Données brutes'!T181="Non",0,0))</f>
        <v>0</v>
      </c>
      <c r="F202" s="5">
        <f>IF('Données brutes'!V181="Oui",1,IF('Données brutes'!V181="Non",0,0))</f>
        <v>0</v>
      </c>
      <c r="H202" s="5">
        <f>IF('Données brutes'!X181="Oui",1,IF('Données brutes'!X181="Non",0,IF('Données brutes'!X181="NA","NA",0)))</f>
        <v>0</v>
      </c>
      <c r="J202" s="5">
        <f>IF('Données brutes'!Z181="Oui",1,IF('Données brutes'!Z181="Non",0,IF('Données brutes'!Z181="NA","NA",0)))</f>
        <v>0</v>
      </c>
      <c r="L202" s="5">
        <f>IF('Données brutes'!AB181="Oui",1,IF('Données brutes'!AB181="Non",0,0))</f>
        <v>0</v>
      </c>
      <c r="M202" s="5">
        <f>IF('Données brutes'!AC181="Oui",1,IF('Données brutes'!AC181="Non",0,0))</f>
        <v>0</v>
      </c>
      <c r="O202" s="5">
        <f>IF('Données brutes'!AE181="Oui",1,IF('Données brutes'!AE181="Non",0,0))</f>
        <v>0</v>
      </c>
      <c r="Q202" s="5">
        <f>IF('Données brutes'!AG181="Oui",1,IF('Données brutes'!AG181="Non",0,0))</f>
        <v>0</v>
      </c>
      <c r="S202" s="9">
        <f t="shared" si="30"/>
        <v>0</v>
      </c>
      <c r="T202" s="14">
        <f t="shared" si="31"/>
        <v>-51</v>
      </c>
      <c r="U202" s="14">
        <f t="shared" si="32"/>
        <v>-51</v>
      </c>
      <c r="V202" s="9">
        <f t="shared" si="33"/>
        <v>-51</v>
      </c>
      <c r="W202" s="16">
        <f t="shared" si="34"/>
        <v>0</v>
      </c>
      <c r="AB202" s="9">
        <f t="shared" si="35"/>
        <v>0</v>
      </c>
      <c r="AC202" s="9">
        <f t="shared" si="36"/>
        <v>0</v>
      </c>
      <c r="AD202" s="5">
        <f t="shared" si="37"/>
        <v>11</v>
      </c>
      <c r="AE202" s="5">
        <f t="shared" si="38"/>
        <v>0</v>
      </c>
      <c r="AF202" s="11">
        <f t="shared" si="39"/>
        <v>0</v>
      </c>
    </row>
    <row r="203" spans="1:32" x14ac:dyDescent="0.2">
      <c r="A203" s="5">
        <f>'Données brutes'!B182</f>
        <v>0</v>
      </c>
      <c r="B203" s="5">
        <f>IF('Données brutes'!R182="Oui",2,IF('Données brutes'!R182="Non",0,0))</f>
        <v>0</v>
      </c>
      <c r="D203" s="5">
        <f>IF('Données brutes'!T182="Oui",2,IF('Données brutes'!T182="Non",0,0))</f>
        <v>0</v>
      </c>
      <c r="F203" s="5">
        <f>IF('Données brutes'!V182="Oui",1,IF('Données brutes'!V182="Non",0,0))</f>
        <v>0</v>
      </c>
      <c r="H203" s="5">
        <f>IF('Données brutes'!X182="Oui",1,IF('Données brutes'!X182="Non",0,IF('Données brutes'!X182="NA","NA",0)))</f>
        <v>0</v>
      </c>
      <c r="J203" s="5">
        <f>IF('Données brutes'!Z182="Oui",1,IF('Données brutes'!Z182="Non",0,IF('Données brutes'!Z182="NA","NA",0)))</f>
        <v>0</v>
      </c>
      <c r="L203" s="5">
        <f>IF('Données brutes'!AB182="Oui",1,IF('Données brutes'!AB182="Non",0,0))</f>
        <v>0</v>
      </c>
      <c r="M203" s="5">
        <f>IF('Données brutes'!AC182="Oui",1,IF('Données brutes'!AC182="Non",0,0))</f>
        <v>0</v>
      </c>
      <c r="O203" s="5">
        <f>IF('Données brutes'!AE182="Oui",1,IF('Données brutes'!AE182="Non",0,0))</f>
        <v>0</v>
      </c>
      <c r="Q203" s="5">
        <f>IF('Données brutes'!AG182="Oui",1,IF('Données brutes'!AG182="Non",0,0))</f>
        <v>0</v>
      </c>
      <c r="S203" s="9">
        <f t="shared" si="30"/>
        <v>0</v>
      </c>
      <c r="T203" s="14">
        <f t="shared" si="31"/>
        <v>-51</v>
      </c>
      <c r="U203" s="14">
        <f t="shared" si="32"/>
        <v>-51</v>
      </c>
      <c r="V203" s="9">
        <f t="shared" si="33"/>
        <v>-51</v>
      </c>
      <c r="W203" s="16">
        <f t="shared" si="34"/>
        <v>0</v>
      </c>
      <c r="AB203" s="9">
        <f t="shared" si="35"/>
        <v>0</v>
      </c>
      <c r="AC203" s="9">
        <f t="shared" si="36"/>
        <v>0</v>
      </c>
      <c r="AD203" s="5">
        <f t="shared" si="37"/>
        <v>11</v>
      </c>
      <c r="AE203" s="5">
        <f t="shared" si="38"/>
        <v>0</v>
      </c>
      <c r="AF203" s="11">
        <f t="shared" si="39"/>
        <v>0</v>
      </c>
    </row>
    <row r="204" spans="1:32" x14ac:dyDescent="0.2">
      <c r="A204" s="5">
        <f>'Données brutes'!B183</f>
        <v>0</v>
      </c>
      <c r="B204" s="5">
        <f>IF('Données brutes'!R183="Oui",2,IF('Données brutes'!R183="Non",0,0))</f>
        <v>0</v>
      </c>
      <c r="D204" s="5">
        <f>IF('Données brutes'!T183="Oui",2,IF('Données brutes'!T183="Non",0,0))</f>
        <v>0</v>
      </c>
      <c r="F204" s="5">
        <f>IF('Données brutes'!V183="Oui",1,IF('Données brutes'!V183="Non",0,0))</f>
        <v>0</v>
      </c>
      <c r="H204" s="5">
        <f>IF('Données brutes'!X183="Oui",1,IF('Données brutes'!X183="Non",0,IF('Données brutes'!X183="NA","NA",0)))</f>
        <v>0</v>
      </c>
      <c r="J204" s="5">
        <f>IF('Données brutes'!Z183="Oui",1,IF('Données brutes'!Z183="Non",0,IF('Données brutes'!Z183="NA","NA",0)))</f>
        <v>0</v>
      </c>
      <c r="L204" s="5">
        <f>IF('Données brutes'!AB183="Oui",1,IF('Données brutes'!AB183="Non",0,0))</f>
        <v>0</v>
      </c>
      <c r="M204" s="5">
        <f>IF('Données brutes'!AC183="Oui",1,IF('Données brutes'!AC183="Non",0,0))</f>
        <v>0</v>
      </c>
      <c r="O204" s="5">
        <f>IF('Données brutes'!AE183="Oui",1,IF('Données brutes'!AE183="Non",0,0))</f>
        <v>0</v>
      </c>
      <c r="Q204" s="5">
        <f>IF('Données brutes'!AG183="Oui",1,IF('Données brutes'!AG183="Non",0,0))</f>
        <v>0</v>
      </c>
      <c r="S204" s="9">
        <f t="shared" si="30"/>
        <v>0</v>
      </c>
      <c r="T204" s="14">
        <f t="shared" si="31"/>
        <v>-51</v>
      </c>
      <c r="U204" s="14">
        <f t="shared" si="32"/>
        <v>-51</v>
      </c>
      <c r="V204" s="9">
        <f t="shared" si="33"/>
        <v>-51</v>
      </c>
      <c r="W204" s="16">
        <f t="shared" si="34"/>
        <v>0</v>
      </c>
      <c r="AB204" s="9">
        <f t="shared" si="35"/>
        <v>0</v>
      </c>
      <c r="AC204" s="9">
        <f t="shared" si="36"/>
        <v>0</v>
      </c>
      <c r="AD204" s="5">
        <f t="shared" si="37"/>
        <v>11</v>
      </c>
      <c r="AE204" s="5">
        <f t="shared" si="38"/>
        <v>0</v>
      </c>
      <c r="AF204" s="11">
        <f t="shared" si="39"/>
        <v>0</v>
      </c>
    </row>
    <row r="205" spans="1:32" x14ac:dyDescent="0.2">
      <c r="A205" s="5">
        <f>'Données brutes'!B184</f>
        <v>0</v>
      </c>
      <c r="B205" s="5">
        <f>IF('Données brutes'!R184="Oui",2,IF('Données brutes'!R184="Non",0,0))</f>
        <v>0</v>
      </c>
      <c r="D205" s="5">
        <f>IF('Données brutes'!T184="Oui",2,IF('Données brutes'!T184="Non",0,0))</f>
        <v>0</v>
      </c>
      <c r="F205" s="5">
        <f>IF('Données brutes'!V184="Oui",1,IF('Données brutes'!V184="Non",0,0))</f>
        <v>0</v>
      </c>
      <c r="H205" s="5">
        <f>IF('Données brutes'!X184="Oui",1,IF('Données brutes'!X184="Non",0,IF('Données brutes'!X184="NA","NA",0)))</f>
        <v>0</v>
      </c>
      <c r="J205" s="5">
        <f>IF('Données brutes'!Z184="Oui",1,IF('Données brutes'!Z184="Non",0,IF('Données brutes'!Z184="NA","NA",0)))</f>
        <v>0</v>
      </c>
      <c r="L205" s="5">
        <f>IF('Données brutes'!AB184="Oui",1,IF('Données brutes'!AB184="Non",0,0))</f>
        <v>0</v>
      </c>
      <c r="M205" s="5">
        <f>IF('Données brutes'!AC184="Oui",1,IF('Données brutes'!AC184="Non",0,0))</f>
        <v>0</v>
      </c>
      <c r="O205" s="5">
        <f>IF('Données brutes'!AE184="Oui",1,IF('Données brutes'!AE184="Non",0,0))</f>
        <v>0</v>
      </c>
      <c r="Q205" s="5">
        <f>IF('Données brutes'!AG184="Oui",1,IF('Données brutes'!AG184="Non",0,0))</f>
        <v>0</v>
      </c>
      <c r="S205" s="9">
        <f t="shared" si="30"/>
        <v>0</v>
      </c>
      <c r="T205" s="14">
        <f t="shared" si="31"/>
        <v>-51</v>
      </c>
      <c r="U205" s="14">
        <f t="shared" si="32"/>
        <v>-51</v>
      </c>
      <c r="V205" s="9">
        <f t="shared" si="33"/>
        <v>-51</v>
      </c>
      <c r="W205" s="16">
        <f t="shared" si="34"/>
        <v>0</v>
      </c>
      <c r="AB205" s="9">
        <f t="shared" si="35"/>
        <v>0</v>
      </c>
      <c r="AC205" s="9">
        <f t="shared" si="36"/>
        <v>0</v>
      </c>
      <c r="AD205" s="5">
        <f t="shared" si="37"/>
        <v>11</v>
      </c>
      <c r="AE205" s="5">
        <f t="shared" si="38"/>
        <v>0</v>
      </c>
      <c r="AF205" s="11">
        <f t="shared" si="39"/>
        <v>0</v>
      </c>
    </row>
    <row r="206" spans="1:32" x14ac:dyDescent="0.2">
      <c r="A206" s="5">
        <f>'Données brutes'!B185</f>
        <v>0</v>
      </c>
      <c r="B206" s="5">
        <f>IF('Données brutes'!R185="Oui",2,IF('Données brutes'!R185="Non",0,0))</f>
        <v>0</v>
      </c>
      <c r="D206" s="5">
        <f>IF('Données brutes'!T185="Oui",2,IF('Données brutes'!T185="Non",0,0))</f>
        <v>0</v>
      </c>
      <c r="F206" s="5">
        <f>IF('Données brutes'!V185="Oui",1,IF('Données brutes'!V185="Non",0,0))</f>
        <v>0</v>
      </c>
      <c r="H206" s="5">
        <f>IF('Données brutes'!X185="Oui",1,IF('Données brutes'!X185="Non",0,IF('Données brutes'!X185="NA","NA",0)))</f>
        <v>0</v>
      </c>
      <c r="J206" s="5">
        <f>IF('Données brutes'!Z185="Oui",1,IF('Données brutes'!Z185="Non",0,IF('Données brutes'!Z185="NA","NA",0)))</f>
        <v>0</v>
      </c>
      <c r="L206" s="5">
        <f>IF('Données brutes'!AB185="Oui",1,IF('Données brutes'!AB185="Non",0,0))</f>
        <v>0</v>
      </c>
      <c r="M206" s="5">
        <f>IF('Données brutes'!AC185="Oui",1,IF('Données brutes'!AC185="Non",0,0))</f>
        <v>0</v>
      </c>
      <c r="O206" s="5">
        <f>IF('Données brutes'!AE185="Oui",1,IF('Données brutes'!AE185="Non",0,0))</f>
        <v>0</v>
      </c>
      <c r="Q206" s="5">
        <f>IF('Données brutes'!AG185="Oui",1,IF('Données brutes'!AG185="Non",0,0))</f>
        <v>0</v>
      </c>
      <c r="S206" s="9">
        <f t="shared" si="30"/>
        <v>0</v>
      </c>
      <c r="T206" s="14">
        <f t="shared" si="31"/>
        <v>-51</v>
      </c>
      <c r="U206" s="14">
        <f t="shared" si="32"/>
        <v>-51</v>
      </c>
      <c r="V206" s="9">
        <f t="shared" si="33"/>
        <v>-51</v>
      </c>
      <c r="W206" s="16">
        <f t="shared" si="34"/>
        <v>0</v>
      </c>
      <c r="AB206" s="9">
        <f t="shared" si="35"/>
        <v>0</v>
      </c>
      <c r="AC206" s="9">
        <f t="shared" si="36"/>
        <v>0</v>
      </c>
      <c r="AD206" s="5">
        <f t="shared" si="37"/>
        <v>11</v>
      </c>
      <c r="AE206" s="5">
        <f t="shared" si="38"/>
        <v>0</v>
      </c>
      <c r="AF206" s="11">
        <f t="shared" si="39"/>
        <v>0</v>
      </c>
    </row>
    <row r="207" spans="1:32" x14ac:dyDescent="0.2">
      <c r="A207" s="5">
        <f>'Données brutes'!B186</f>
        <v>0</v>
      </c>
      <c r="B207" s="5">
        <f>IF('Données brutes'!R186="Oui",2,IF('Données brutes'!R186="Non",0,0))</f>
        <v>0</v>
      </c>
      <c r="D207" s="5">
        <f>IF('Données brutes'!T186="Oui",2,IF('Données brutes'!T186="Non",0,0))</f>
        <v>0</v>
      </c>
      <c r="F207" s="5">
        <f>IF('Données brutes'!V186="Oui",1,IF('Données brutes'!V186="Non",0,0))</f>
        <v>0</v>
      </c>
      <c r="H207" s="5">
        <f>IF('Données brutes'!X186="Oui",1,IF('Données brutes'!X186="Non",0,IF('Données brutes'!X186="NA","NA",0)))</f>
        <v>0</v>
      </c>
      <c r="J207" s="5">
        <f>IF('Données brutes'!Z186="Oui",1,IF('Données brutes'!Z186="Non",0,IF('Données brutes'!Z186="NA","NA",0)))</f>
        <v>0</v>
      </c>
      <c r="L207" s="5">
        <f>IF('Données brutes'!AB186="Oui",1,IF('Données brutes'!AB186="Non",0,0))</f>
        <v>0</v>
      </c>
      <c r="M207" s="5">
        <f>IF('Données brutes'!AC186="Oui",1,IF('Données brutes'!AC186="Non",0,0))</f>
        <v>0</v>
      </c>
      <c r="O207" s="5">
        <f>IF('Données brutes'!AE186="Oui",1,IF('Données brutes'!AE186="Non",0,0))</f>
        <v>0</v>
      </c>
      <c r="Q207" s="5">
        <f>IF('Données brutes'!AG186="Oui",1,IF('Données brutes'!AG186="Non",0,0))</f>
        <v>0</v>
      </c>
      <c r="S207" s="9">
        <f t="shared" si="30"/>
        <v>0</v>
      </c>
      <c r="T207" s="14">
        <f t="shared" si="31"/>
        <v>-51</v>
      </c>
      <c r="U207" s="14">
        <f t="shared" si="32"/>
        <v>-51</v>
      </c>
      <c r="V207" s="9">
        <f t="shared" si="33"/>
        <v>-51</v>
      </c>
      <c r="W207" s="16">
        <f t="shared" si="34"/>
        <v>0</v>
      </c>
      <c r="AB207" s="9">
        <f t="shared" si="35"/>
        <v>0</v>
      </c>
      <c r="AC207" s="9">
        <f t="shared" si="36"/>
        <v>0</v>
      </c>
      <c r="AD207" s="5">
        <f t="shared" si="37"/>
        <v>11</v>
      </c>
      <c r="AE207" s="5">
        <f t="shared" si="38"/>
        <v>0</v>
      </c>
      <c r="AF207" s="11">
        <f t="shared" si="39"/>
        <v>0</v>
      </c>
    </row>
    <row r="208" spans="1:32" x14ac:dyDescent="0.2">
      <c r="A208" s="5">
        <f>'Données brutes'!B187</f>
        <v>0</v>
      </c>
      <c r="B208" s="5">
        <f>IF('Données brutes'!R187="Oui",2,IF('Données brutes'!R187="Non",0,0))</f>
        <v>0</v>
      </c>
      <c r="D208" s="5">
        <f>IF('Données brutes'!T187="Oui",2,IF('Données brutes'!T187="Non",0,0))</f>
        <v>0</v>
      </c>
      <c r="F208" s="5">
        <f>IF('Données brutes'!V187="Oui",1,IF('Données brutes'!V187="Non",0,0))</f>
        <v>0</v>
      </c>
      <c r="H208" s="5">
        <f>IF('Données brutes'!X187="Oui",1,IF('Données brutes'!X187="Non",0,IF('Données brutes'!X187="NA","NA",0)))</f>
        <v>0</v>
      </c>
      <c r="J208" s="5">
        <f>IF('Données brutes'!Z187="Oui",1,IF('Données brutes'!Z187="Non",0,IF('Données brutes'!Z187="NA","NA",0)))</f>
        <v>0</v>
      </c>
      <c r="L208" s="5">
        <f>IF('Données brutes'!AB187="Oui",1,IF('Données brutes'!AB187="Non",0,0))</f>
        <v>0</v>
      </c>
      <c r="M208" s="5">
        <f>IF('Données brutes'!AC187="Oui",1,IF('Données brutes'!AC187="Non",0,0))</f>
        <v>0</v>
      </c>
      <c r="O208" s="5">
        <f>IF('Données brutes'!AE187="Oui",1,IF('Données brutes'!AE187="Non",0,0))</f>
        <v>0</v>
      </c>
      <c r="Q208" s="5">
        <f>IF('Données brutes'!AG187="Oui",1,IF('Données brutes'!AG187="Non",0,0))</f>
        <v>0</v>
      </c>
      <c r="S208" s="9">
        <f t="shared" si="30"/>
        <v>0</v>
      </c>
      <c r="T208" s="14">
        <f t="shared" si="31"/>
        <v>-51</v>
      </c>
      <c r="U208" s="14">
        <f t="shared" si="32"/>
        <v>-51</v>
      </c>
      <c r="V208" s="9">
        <f t="shared" si="33"/>
        <v>-51</v>
      </c>
      <c r="W208" s="16">
        <f t="shared" si="34"/>
        <v>0</v>
      </c>
      <c r="AB208" s="9">
        <f t="shared" si="35"/>
        <v>0</v>
      </c>
      <c r="AC208" s="9">
        <f t="shared" si="36"/>
        <v>0</v>
      </c>
      <c r="AD208" s="5">
        <f t="shared" si="37"/>
        <v>11</v>
      </c>
      <c r="AE208" s="5">
        <f t="shared" si="38"/>
        <v>0</v>
      </c>
      <c r="AF208" s="11">
        <f t="shared" si="39"/>
        <v>0</v>
      </c>
    </row>
    <row r="209" spans="1:32" x14ac:dyDescent="0.2">
      <c r="A209" s="5">
        <f>'Données brutes'!B188</f>
        <v>0</v>
      </c>
      <c r="B209" s="5">
        <f>IF('Données brutes'!R188="Oui",2,IF('Données brutes'!R188="Non",0,0))</f>
        <v>0</v>
      </c>
      <c r="D209" s="5">
        <f>IF('Données brutes'!T188="Oui",2,IF('Données brutes'!T188="Non",0,0))</f>
        <v>0</v>
      </c>
      <c r="F209" s="5">
        <f>IF('Données brutes'!V188="Oui",1,IF('Données brutes'!V188="Non",0,0))</f>
        <v>0</v>
      </c>
      <c r="H209" s="5">
        <f>IF('Données brutes'!X188="Oui",1,IF('Données brutes'!X188="Non",0,IF('Données brutes'!X188="NA","NA",0)))</f>
        <v>0</v>
      </c>
      <c r="J209" s="5">
        <f>IF('Données brutes'!Z188="Oui",1,IF('Données brutes'!Z188="Non",0,IF('Données brutes'!Z188="NA","NA",0)))</f>
        <v>0</v>
      </c>
      <c r="L209" s="5">
        <f>IF('Données brutes'!AB188="Oui",1,IF('Données brutes'!AB188="Non",0,0))</f>
        <v>0</v>
      </c>
      <c r="M209" s="5">
        <f>IF('Données brutes'!AC188="Oui",1,IF('Données brutes'!AC188="Non",0,0))</f>
        <v>0</v>
      </c>
      <c r="O209" s="5">
        <f>IF('Données brutes'!AE188="Oui",1,IF('Données brutes'!AE188="Non",0,0))</f>
        <v>0</v>
      </c>
      <c r="Q209" s="5">
        <f>IF('Données brutes'!AG188="Oui",1,IF('Données brutes'!AG188="Non",0,0))</f>
        <v>0</v>
      </c>
      <c r="S209" s="9">
        <f t="shared" si="30"/>
        <v>0</v>
      </c>
      <c r="T209" s="14">
        <f t="shared" si="31"/>
        <v>-51</v>
      </c>
      <c r="U209" s="14">
        <f t="shared" si="32"/>
        <v>-51</v>
      </c>
      <c r="V209" s="9">
        <f t="shared" si="33"/>
        <v>-51</v>
      </c>
      <c r="W209" s="16">
        <f t="shared" si="34"/>
        <v>0</v>
      </c>
      <c r="AB209" s="9">
        <f t="shared" si="35"/>
        <v>0</v>
      </c>
      <c r="AC209" s="9">
        <f t="shared" si="36"/>
        <v>0</v>
      </c>
      <c r="AD209" s="5">
        <f t="shared" si="37"/>
        <v>11</v>
      </c>
      <c r="AE209" s="5">
        <f t="shared" si="38"/>
        <v>0</v>
      </c>
      <c r="AF209" s="11">
        <f t="shared" si="39"/>
        <v>0</v>
      </c>
    </row>
    <row r="210" spans="1:32" x14ac:dyDescent="0.2">
      <c r="A210" s="5">
        <f>'Données brutes'!B189</f>
        <v>0</v>
      </c>
      <c r="B210" s="5">
        <f>IF('Données brutes'!R189="Oui",2,IF('Données brutes'!R189="Non",0,0))</f>
        <v>0</v>
      </c>
      <c r="D210" s="5">
        <f>IF('Données brutes'!T189="Oui",2,IF('Données brutes'!T189="Non",0,0))</f>
        <v>0</v>
      </c>
      <c r="F210" s="5">
        <f>IF('Données brutes'!V189="Oui",1,IF('Données brutes'!V189="Non",0,0))</f>
        <v>0</v>
      </c>
      <c r="H210" s="5">
        <f>IF('Données brutes'!X189="Oui",1,IF('Données brutes'!X189="Non",0,IF('Données brutes'!X189="NA","NA",0)))</f>
        <v>0</v>
      </c>
      <c r="J210" s="5">
        <f>IF('Données brutes'!Z189="Oui",1,IF('Données brutes'!Z189="Non",0,IF('Données brutes'!Z189="NA","NA",0)))</f>
        <v>0</v>
      </c>
      <c r="L210" s="5">
        <f>IF('Données brutes'!AB189="Oui",1,IF('Données brutes'!AB189="Non",0,0))</f>
        <v>0</v>
      </c>
      <c r="M210" s="5">
        <f>IF('Données brutes'!AC189="Oui",1,IF('Données brutes'!AC189="Non",0,0))</f>
        <v>0</v>
      </c>
      <c r="O210" s="5">
        <f>IF('Données brutes'!AE189="Oui",1,IF('Données brutes'!AE189="Non",0,0))</f>
        <v>0</v>
      </c>
      <c r="Q210" s="5">
        <f>IF('Données brutes'!AG189="Oui",1,IF('Données brutes'!AG189="Non",0,0))</f>
        <v>0</v>
      </c>
      <c r="S210" s="9">
        <f t="shared" si="30"/>
        <v>0</v>
      </c>
      <c r="T210" s="14">
        <f t="shared" si="31"/>
        <v>-51</v>
      </c>
      <c r="U210" s="14">
        <f t="shared" si="32"/>
        <v>-51</v>
      </c>
      <c r="V210" s="9">
        <f t="shared" si="33"/>
        <v>-51</v>
      </c>
      <c r="W210" s="16">
        <f t="shared" si="34"/>
        <v>0</v>
      </c>
      <c r="AB210" s="9">
        <f t="shared" si="35"/>
        <v>0</v>
      </c>
      <c r="AC210" s="9">
        <f t="shared" si="36"/>
        <v>0</v>
      </c>
      <c r="AD210" s="5">
        <f t="shared" si="37"/>
        <v>11</v>
      </c>
      <c r="AE210" s="5">
        <f t="shared" si="38"/>
        <v>0</v>
      </c>
      <c r="AF210" s="11">
        <f t="shared" si="39"/>
        <v>0</v>
      </c>
    </row>
    <row r="211" spans="1:32" x14ac:dyDescent="0.2">
      <c r="A211" s="5">
        <f>'Données brutes'!B190</f>
        <v>0</v>
      </c>
      <c r="B211" s="5">
        <f>IF('Données brutes'!R190="Oui",2,IF('Données brutes'!R190="Non",0,0))</f>
        <v>0</v>
      </c>
      <c r="D211" s="5">
        <f>IF('Données brutes'!T190="Oui",2,IF('Données brutes'!T190="Non",0,0))</f>
        <v>0</v>
      </c>
      <c r="F211" s="5">
        <f>IF('Données brutes'!V190="Oui",1,IF('Données brutes'!V190="Non",0,0))</f>
        <v>0</v>
      </c>
      <c r="H211" s="5">
        <f>IF('Données brutes'!X190="Oui",1,IF('Données brutes'!X190="Non",0,IF('Données brutes'!X190="NA","NA",0)))</f>
        <v>0</v>
      </c>
      <c r="J211" s="5">
        <f>IF('Données brutes'!Z190="Oui",1,IF('Données brutes'!Z190="Non",0,IF('Données brutes'!Z190="NA","NA",0)))</f>
        <v>0</v>
      </c>
      <c r="L211" s="5">
        <f>IF('Données brutes'!AB190="Oui",1,IF('Données brutes'!AB190="Non",0,0))</f>
        <v>0</v>
      </c>
      <c r="M211" s="5">
        <f>IF('Données brutes'!AC190="Oui",1,IF('Données brutes'!AC190="Non",0,0))</f>
        <v>0</v>
      </c>
      <c r="O211" s="5">
        <f>IF('Données brutes'!AE190="Oui",1,IF('Données brutes'!AE190="Non",0,0))</f>
        <v>0</v>
      </c>
      <c r="Q211" s="5">
        <f>IF('Données brutes'!AG190="Oui",1,IF('Données brutes'!AG190="Non",0,0))</f>
        <v>0</v>
      </c>
      <c r="S211" s="9">
        <f t="shared" si="30"/>
        <v>0</v>
      </c>
      <c r="T211" s="14">
        <f t="shared" si="31"/>
        <v>-51</v>
      </c>
      <c r="U211" s="14">
        <f t="shared" si="32"/>
        <v>-51</v>
      </c>
      <c r="V211" s="9">
        <f t="shared" si="33"/>
        <v>-51</v>
      </c>
      <c r="W211" s="16">
        <f t="shared" si="34"/>
        <v>0</v>
      </c>
      <c r="AB211" s="9">
        <f t="shared" si="35"/>
        <v>0</v>
      </c>
      <c r="AC211" s="9">
        <f t="shared" si="36"/>
        <v>0</v>
      </c>
      <c r="AD211" s="5">
        <f t="shared" si="37"/>
        <v>11</v>
      </c>
      <c r="AE211" s="5">
        <f t="shared" si="38"/>
        <v>0</v>
      </c>
      <c r="AF211" s="11">
        <f t="shared" si="39"/>
        <v>0</v>
      </c>
    </row>
    <row r="212" spans="1:32" x14ac:dyDescent="0.2">
      <c r="A212" s="5">
        <f>'Données brutes'!B191</f>
        <v>0</v>
      </c>
      <c r="B212" s="5">
        <f>IF('Données brutes'!R191="Oui",2,IF('Données brutes'!R191="Non",0,0))</f>
        <v>0</v>
      </c>
      <c r="D212" s="5">
        <f>IF('Données brutes'!T191="Oui",2,IF('Données brutes'!T191="Non",0,0))</f>
        <v>0</v>
      </c>
      <c r="F212" s="5">
        <f>IF('Données brutes'!V191="Oui",1,IF('Données brutes'!V191="Non",0,0))</f>
        <v>0</v>
      </c>
      <c r="H212" s="5">
        <f>IF('Données brutes'!X191="Oui",1,IF('Données brutes'!X191="Non",0,IF('Données brutes'!X191="NA","NA",0)))</f>
        <v>0</v>
      </c>
      <c r="J212" s="5">
        <f>IF('Données brutes'!Z191="Oui",1,IF('Données brutes'!Z191="Non",0,IF('Données brutes'!Z191="NA","NA",0)))</f>
        <v>0</v>
      </c>
      <c r="L212" s="5">
        <f>IF('Données brutes'!AB191="Oui",1,IF('Données brutes'!AB191="Non",0,0))</f>
        <v>0</v>
      </c>
      <c r="M212" s="5">
        <f>IF('Données brutes'!AC191="Oui",1,IF('Données brutes'!AC191="Non",0,0))</f>
        <v>0</v>
      </c>
      <c r="O212" s="5">
        <f>IF('Données brutes'!AE191="Oui",1,IF('Données brutes'!AE191="Non",0,0))</f>
        <v>0</v>
      </c>
      <c r="Q212" s="5">
        <f>IF('Données brutes'!AG191="Oui",1,IF('Données brutes'!AG191="Non",0,0))</f>
        <v>0</v>
      </c>
      <c r="S212" s="9">
        <f t="shared" si="30"/>
        <v>0</v>
      </c>
      <c r="T212" s="14">
        <f t="shared" si="31"/>
        <v>-51</v>
      </c>
      <c r="U212" s="14">
        <f t="shared" si="32"/>
        <v>-51</v>
      </c>
      <c r="V212" s="9">
        <f t="shared" si="33"/>
        <v>-51</v>
      </c>
      <c r="W212" s="16">
        <f t="shared" si="34"/>
        <v>0</v>
      </c>
      <c r="AB212" s="9">
        <f t="shared" si="35"/>
        <v>0</v>
      </c>
      <c r="AC212" s="9">
        <f t="shared" si="36"/>
        <v>0</v>
      </c>
      <c r="AD212" s="5">
        <f t="shared" si="37"/>
        <v>11</v>
      </c>
      <c r="AE212" s="5">
        <f t="shared" si="38"/>
        <v>0</v>
      </c>
      <c r="AF212" s="11">
        <f t="shared" si="39"/>
        <v>0</v>
      </c>
    </row>
    <row r="213" spans="1:32" x14ac:dyDescent="0.2">
      <c r="A213" s="5">
        <f>'Données brutes'!B192</f>
        <v>0</v>
      </c>
      <c r="B213" s="5">
        <f>IF('Données brutes'!R192="Oui",2,IF('Données brutes'!R192="Non",0,0))</f>
        <v>0</v>
      </c>
      <c r="D213" s="5">
        <f>IF('Données brutes'!T192="Oui",2,IF('Données brutes'!T192="Non",0,0))</f>
        <v>0</v>
      </c>
      <c r="F213" s="5">
        <f>IF('Données brutes'!V192="Oui",1,IF('Données brutes'!V192="Non",0,0))</f>
        <v>0</v>
      </c>
      <c r="H213" s="5">
        <f>IF('Données brutes'!X192="Oui",1,IF('Données brutes'!X192="Non",0,IF('Données brutes'!X192="NA","NA",0)))</f>
        <v>0</v>
      </c>
      <c r="J213" s="5">
        <f>IF('Données brutes'!Z192="Oui",1,IF('Données brutes'!Z192="Non",0,IF('Données brutes'!Z192="NA","NA",0)))</f>
        <v>0</v>
      </c>
      <c r="L213" s="5">
        <f>IF('Données brutes'!AB192="Oui",1,IF('Données brutes'!AB192="Non",0,0))</f>
        <v>0</v>
      </c>
      <c r="M213" s="5">
        <f>IF('Données brutes'!AC192="Oui",1,IF('Données brutes'!AC192="Non",0,0))</f>
        <v>0</v>
      </c>
      <c r="O213" s="5">
        <f>IF('Données brutes'!AE192="Oui",1,IF('Données brutes'!AE192="Non",0,0))</f>
        <v>0</v>
      </c>
      <c r="Q213" s="5">
        <f>IF('Données brutes'!AG192="Oui",1,IF('Données brutes'!AG192="Non",0,0))</f>
        <v>0</v>
      </c>
      <c r="S213" s="9">
        <f t="shared" si="30"/>
        <v>0</v>
      </c>
      <c r="T213" s="14">
        <f t="shared" si="31"/>
        <v>-51</v>
      </c>
      <c r="U213" s="14">
        <f t="shared" si="32"/>
        <v>-51</v>
      </c>
      <c r="V213" s="9">
        <f t="shared" si="33"/>
        <v>-51</v>
      </c>
      <c r="W213" s="16">
        <f t="shared" si="34"/>
        <v>0</v>
      </c>
      <c r="AB213" s="9">
        <f t="shared" si="35"/>
        <v>0</v>
      </c>
      <c r="AC213" s="9">
        <f t="shared" si="36"/>
        <v>0</v>
      </c>
      <c r="AD213" s="5">
        <f t="shared" si="37"/>
        <v>11</v>
      </c>
      <c r="AE213" s="5">
        <f t="shared" si="38"/>
        <v>0</v>
      </c>
      <c r="AF213" s="11">
        <f t="shared" si="39"/>
        <v>0</v>
      </c>
    </row>
    <row r="214" spans="1:32" x14ac:dyDescent="0.2">
      <c r="A214" s="5">
        <f>'Données brutes'!B193</f>
        <v>0</v>
      </c>
      <c r="B214" s="5">
        <f>IF('Données brutes'!R193="Oui",2,IF('Données brutes'!R193="Non",0,0))</f>
        <v>0</v>
      </c>
      <c r="D214" s="5">
        <f>IF('Données brutes'!T193="Oui",2,IF('Données brutes'!T193="Non",0,0))</f>
        <v>0</v>
      </c>
      <c r="F214" s="5">
        <f>IF('Données brutes'!V193="Oui",1,IF('Données brutes'!V193="Non",0,0))</f>
        <v>0</v>
      </c>
      <c r="H214" s="5">
        <f>IF('Données brutes'!X193="Oui",1,IF('Données brutes'!X193="Non",0,IF('Données brutes'!X193="NA","NA",0)))</f>
        <v>0</v>
      </c>
      <c r="J214" s="5">
        <f>IF('Données brutes'!Z193="Oui",1,IF('Données brutes'!Z193="Non",0,IF('Données brutes'!Z193="NA","NA",0)))</f>
        <v>0</v>
      </c>
      <c r="L214" s="5">
        <f>IF('Données brutes'!AB193="Oui",1,IF('Données brutes'!AB193="Non",0,0))</f>
        <v>0</v>
      </c>
      <c r="M214" s="5">
        <f>IF('Données brutes'!AC193="Oui",1,IF('Données brutes'!AC193="Non",0,0))</f>
        <v>0</v>
      </c>
      <c r="O214" s="5">
        <f>IF('Données brutes'!AE193="Oui",1,IF('Données brutes'!AE193="Non",0,0))</f>
        <v>0</v>
      </c>
      <c r="Q214" s="5">
        <f>IF('Données brutes'!AG193="Oui",1,IF('Données brutes'!AG193="Non",0,0))</f>
        <v>0</v>
      </c>
      <c r="S214" s="9">
        <f t="shared" si="30"/>
        <v>0</v>
      </c>
      <c r="T214" s="14">
        <f t="shared" si="31"/>
        <v>-51</v>
      </c>
      <c r="U214" s="14">
        <f t="shared" si="32"/>
        <v>-51</v>
      </c>
      <c r="V214" s="9">
        <f t="shared" si="33"/>
        <v>-51</v>
      </c>
      <c r="W214" s="16">
        <f t="shared" si="34"/>
        <v>0</v>
      </c>
      <c r="AB214" s="9">
        <f t="shared" si="35"/>
        <v>0</v>
      </c>
      <c r="AC214" s="9">
        <f t="shared" si="36"/>
        <v>0</v>
      </c>
      <c r="AD214" s="5">
        <f t="shared" si="37"/>
        <v>11</v>
      </c>
      <c r="AE214" s="5">
        <f t="shared" si="38"/>
        <v>0</v>
      </c>
      <c r="AF214" s="11">
        <f t="shared" si="39"/>
        <v>0</v>
      </c>
    </row>
    <row r="215" spans="1:32" x14ac:dyDescent="0.2">
      <c r="A215" s="5">
        <f>'Données brutes'!B194</f>
        <v>0</v>
      </c>
      <c r="B215" s="5">
        <f>IF('Données brutes'!R194="Oui",2,IF('Données brutes'!R194="Non",0,0))</f>
        <v>0</v>
      </c>
      <c r="D215" s="5">
        <f>IF('Données brutes'!T194="Oui",2,IF('Données brutes'!T194="Non",0,0))</f>
        <v>0</v>
      </c>
      <c r="F215" s="5">
        <f>IF('Données brutes'!V194="Oui",1,IF('Données brutes'!V194="Non",0,0))</f>
        <v>0</v>
      </c>
      <c r="H215" s="5">
        <f>IF('Données brutes'!X194="Oui",1,IF('Données brutes'!X194="Non",0,IF('Données brutes'!X194="NA","NA",0)))</f>
        <v>0</v>
      </c>
      <c r="J215" s="5">
        <f>IF('Données brutes'!Z194="Oui",1,IF('Données brutes'!Z194="Non",0,IF('Données brutes'!Z194="NA","NA",0)))</f>
        <v>0</v>
      </c>
      <c r="L215" s="5">
        <f>IF('Données brutes'!AB194="Oui",1,IF('Données brutes'!AB194="Non",0,0))</f>
        <v>0</v>
      </c>
      <c r="M215" s="5">
        <f>IF('Données brutes'!AC194="Oui",1,IF('Données brutes'!AC194="Non",0,0))</f>
        <v>0</v>
      </c>
      <c r="O215" s="5">
        <f>IF('Données brutes'!AE194="Oui",1,IF('Données brutes'!AE194="Non",0,0))</f>
        <v>0</v>
      </c>
      <c r="Q215" s="5">
        <f>IF('Données brutes'!AG194="Oui",1,IF('Données brutes'!AG194="Non",0,0))</f>
        <v>0</v>
      </c>
      <c r="S215" s="9">
        <f t="shared" si="30"/>
        <v>0</v>
      </c>
      <c r="T215" s="14">
        <f t="shared" si="31"/>
        <v>-51</v>
      </c>
      <c r="U215" s="14">
        <f t="shared" si="32"/>
        <v>-51</v>
      </c>
      <c r="V215" s="9">
        <f t="shared" si="33"/>
        <v>-51</v>
      </c>
      <c r="W215" s="16">
        <f t="shared" si="34"/>
        <v>0</v>
      </c>
      <c r="AB215" s="9">
        <f t="shared" si="35"/>
        <v>0</v>
      </c>
      <c r="AC215" s="9">
        <f t="shared" si="36"/>
        <v>0</v>
      </c>
      <c r="AD215" s="5">
        <f t="shared" si="37"/>
        <v>11</v>
      </c>
      <c r="AE215" s="5">
        <f t="shared" si="38"/>
        <v>0</v>
      </c>
      <c r="AF215" s="11">
        <f t="shared" si="39"/>
        <v>0</v>
      </c>
    </row>
    <row r="216" spans="1:32" x14ac:dyDescent="0.2">
      <c r="A216" s="5">
        <f>'Données brutes'!B195</f>
        <v>0</v>
      </c>
      <c r="B216" s="5">
        <f>IF('Données brutes'!R195="Oui",2,IF('Données brutes'!R195="Non",0,0))</f>
        <v>0</v>
      </c>
      <c r="D216" s="5">
        <f>IF('Données brutes'!T195="Oui",2,IF('Données brutes'!T195="Non",0,0))</f>
        <v>0</v>
      </c>
      <c r="F216" s="5">
        <f>IF('Données brutes'!V195="Oui",1,IF('Données brutes'!V195="Non",0,0))</f>
        <v>0</v>
      </c>
      <c r="H216" s="5">
        <f>IF('Données brutes'!X195="Oui",1,IF('Données brutes'!X195="Non",0,IF('Données brutes'!X195="NA","NA",0)))</f>
        <v>0</v>
      </c>
      <c r="J216" s="5">
        <f>IF('Données brutes'!Z195="Oui",1,IF('Données brutes'!Z195="Non",0,IF('Données brutes'!Z195="NA","NA",0)))</f>
        <v>0</v>
      </c>
      <c r="L216" s="5">
        <f>IF('Données brutes'!AB195="Oui",1,IF('Données brutes'!AB195="Non",0,0))</f>
        <v>0</v>
      </c>
      <c r="M216" s="5">
        <f>IF('Données brutes'!AC195="Oui",1,IF('Données brutes'!AC195="Non",0,0))</f>
        <v>0</v>
      </c>
      <c r="O216" s="5">
        <f>IF('Données brutes'!AE195="Oui",1,IF('Données brutes'!AE195="Non",0,0))</f>
        <v>0</v>
      </c>
      <c r="Q216" s="5">
        <f>IF('Données brutes'!AG195="Oui",1,IF('Données brutes'!AG195="Non",0,0))</f>
        <v>0</v>
      </c>
      <c r="S216" s="9">
        <f t="shared" si="30"/>
        <v>0</v>
      </c>
      <c r="T216" s="14">
        <f t="shared" si="31"/>
        <v>-51</v>
      </c>
      <c r="U216" s="14">
        <f t="shared" si="32"/>
        <v>-51</v>
      </c>
      <c r="V216" s="9">
        <f t="shared" si="33"/>
        <v>-51</v>
      </c>
      <c r="W216" s="16">
        <f t="shared" si="34"/>
        <v>0</v>
      </c>
      <c r="AB216" s="9">
        <f t="shared" si="35"/>
        <v>0</v>
      </c>
      <c r="AC216" s="9">
        <f t="shared" si="36"/>
        <v>0</v>
      </c>
      <c r="AD216" s="5">
        <f t="shared" si="37"/>
        <v>11</v>
      </c>
      <c r="AE216" s="5">
        <f t="shared" si="38"/>
        <v>0</v>
      </c>
      <c r="AF216" s="11">
        <f t="shared" si="39"/>
        <v>0</v>
      </c>
    </row>
    <row r="217" spans="1:32" x14ac:dyDescent="0.2">
      <c r="A217" s="5">
        <f>'Données brutes'!B196</f>
        <v>0</v>
      </c>
      <c r="B217" s="5">
        <f>IF('Données brutes'!R196="Oui",2,IF('Données brutes'!R196="Non",0,0))</f>
        <v>0</v>
      </c>
      <c r="D217" s="5">
        <f>IF('Données brutes'!T196="Oui",2,IF('Données brutes'!T196="Non",0,0))</f>
        <v>0</v>
      </c>
      <c r="F217" s="5">
        <f>IF('Données brutes'!V196="Oui",1,IF('Données brutes'!V196="Non",0,0))</f>
        <v>0</v>
      </c>
      <c r="H217" s="5">
        <f>IF('Données brutes'!X196="Oui",1,IF('Données brutes'!X196="Non",0,IF('Données brutes'!X196="NA","NA",0)))</f>
        <v>0</v>
      </c>
      <c r="J217" s="5">
        <f>IF('Données brutes'!Z196="Oui",1,IF('Données brutes'!Z196="Non",0,IF('Données brutes'!Z196="NA","NA",0)))</f>
        <v>0</v>
      </c>
      <c r="L217" s="5">
        <f>IF('Données brutes'!AB196="Oui",1,IF('Données brutes'!AB196="Non",0,0))</f>
        <v>0</v>
      </c>
      <c r="M217" s="5">
        <f>IF('Données brutes'!AC196="Oui",1,IF('Données brutes'!AC196="Non",0,0))</f>
        <v>0</v>
      </c>
      <c r="O217" s="5">
        <f>IF('Données brutes'!AE196="Oui",1,IF('Données brutes'!AE196="Non",0,0))</f>
        <v>0</v>
      </c>
      <c r="Q217" s="5">
        <f>IF('Données brutes'!AG196="Oui",1,IF('Données brutes'!AG196="Non",0,0))</f>
        <v>0</v>
      </c>
      <c r="S217" s="9">
        <f t="shared" si="30"/>
        <v>0</v>
      </c>
      <c r="T217" s="14">
        <f t="shared" si="31"/>
        <v>-51</v>
      </c>
      <c r="U217" s="14">
        <f t="shared" si="32"/>
        <v>-51</v>
      </c>
      <c r="V217" s="9">
        <f t="shared" si="33"/>
        <v>-51</v>
      </c>
      <c r="W217" s="16">
        <f t="shared" si="34"/>
        <v>0</v>
      </c>
      <c r="AB217" s="9">
        <f t="shared" si="35"/>
        <v>0</v>
      </c>
      <c r="AC217" s="9">
        <f t="shared" si="36"/>
        <v>0</v>
      </c>
      <c r="AD217" s="5">
        <f t="shared" si="37"/>
        <v>11</v>
      </c>
      <c r="AE217" s="5">
        <f t="shared" si="38"/>
        <v>0</v>
      </c>
      <c r="AF217" s="11">
        <f t="shared" si="39"/>
        <v>0</v>
      </c>
    </row>
    <row r="218" spans="1:32" x14ac:dyDescent="0.2">
      <c r="A218" s="5">
        <f>'Données brutes'!B197</f>
        <v>0</v>
      </c>
      <c r="B218" s="5">
        <f>IF('Données brutes'!R197="Oui",2,IF('Données brutes'!R197="Non",0,0))</f>
        <v>0</v>
      </c>
      <c r="D218" s="5">
        <f>IF('Données brutes'!T197="Oui",2,IF('Données brutes'!T197="Non",0,0))</f>
        <v>0</v>
      </c>
      <c r="F218" s="5">
        <f>IF('Données brutes'!V197="Oui",1,IF('Données brutes'!V197="Non",0,0))</f>
        <v>0</v>
      </c>
      <c r="H218" s="5">
        <f>IF('Données brutes'!X197="Oui",1,IF('Données brutes'!X197="Non",0,IF('Données brutes'!X197="NA","NA",0)))</f>
        <v>0</v>
      </c>
      <c r="J218" s="5">
        <f>IF('Données brutes'!Z197="Oui",1,IF('Données brutes'!Z197="Non",0,IF('Données brutes'!Z197="NA","NA",0)))</f>
        <v>0</v>
      </c>
      <c r="L218" s="5">
        <f>IF('Données brutes'!AB197="Oui",1,IF('Données brutes'!AB197="Non",0,0))</f>
        <v>0</v>
      </c>
      <c r="M218" s="5">
        <f>IF('Données brutes'!AC197="Oui",1,IF('Données brutes'!AC197="Non",0,0))</f>
        <v>0</v>
      </c>
      <c r="O218" s="5">
        <f>IF('Données brutes'!AE197="Oui",1,IF('Données brutes'!AE197="Non",0,0))</f>
        <v>0</v>
      </c>
      <c r="Q218" s="5">
        <f>IF('Données brutes'!AG197="Oui",1,IF('Données brutes'!AG197="Non",0,0))</f>
        <v>0</v>
      </c>
      <c r="S218" s="9">
        <f t="shared" si="30"/>
        <v>0</v>
      </c>
      <c r="T218" s="14">
        <f t="shared" si="31"/>
        <v>-51</v>
      </c>
      <c r="U218" s="14">
        <f t="shared" si="32"/>
        <v>-51</v>
      </c>
      <c r="V218" s="9">
        <f t="shared" si="33"/>
        <v>-51</v>
      </c>
      <c r="W218" s="16">
        <f t="shared" si="34"/>
        <v>0</v>
      </c>
      <c r="AB218" s="9">
        <f t="shared" si="35"/>
        <v>0</v>
      </c>
      <c r="AC218" s="9">
        <f t="shared" si="36"/>
        <v>0</v>
      </c>
      <c r="AD218" s="5">
        <f t="shared" si="37"/>
        <v>11</v>
      </c>
      <c r="AE218" s="5">
        <f t="shared" si="38"/>
        <v>0</v>
      </c>
      <c r="AF218" s="11">
        <f t="shared" si="39"/>
        <v>0</v>
      </c>
    </row>
    <row r="219" spans="1:32" x14ac:dyDescent="0.2">
      <c r="A219" s="5">
        <f>'Données brutes'!B198</f>
        <v>0</v>
      </c>
      <c r="B219" s="5">
        <f>IF('Données brutes'!R198="Oui",2,IF('Données brutes'!R198="Non",0,0))</f>
        <v>0</v>
      </c>
      <c r="D219" s="5">
        <f>IF('Données brutes'!T198="Oui",2,IF('Données brutes'!T198="Non",0,0))</f>
        <v>0</v>
      </c>
      <c r="F219" s="5">
        <f>IF('Données brutes'!V198="Oui",1,IF('Données brutes'!V198="Non",0,0))</f>
        <v>0</v>
      </c>
      <c r="H219" s="5">
        <f>IF('Données brutes'!X198="Oui",1,IF('Données brutes'!X198="Non",0,IF('Données brutes'!X198="NA","NA",0)))</f>
        <v>0</v>
      </c>
      <c r="J219" s="5">
        <f>IF('Données brutes'!Z198="Oui",1,IF('Données brutes'!Z198="Non",0,IF('Données brutes'!Z198="NA","NA",0)))</f>
        <v>0</v>
      </c>
      <c r="L219" s="5">
        <f>IF('Données brutes'!AB198="Oui",1,IF('Données brutes'!AB198="Non",0,0))</f>
        <v>0</v>
      </c>
      <c r="M219" s="5">
        <f>IF('Données brutes'!AC198="Oui",1,IF('Données brutes'!AC198="Non",0,0))</f>
        <v>0</v>
      </c>
      <c r="O219" s="5">
        <f>IF('Données brutes'!AE198="Oui",1,IF('Données brutes'!AE198="Non",0,0))</f>
        <v>0</v>
      </c>
      <c r="Q219" s="5">
        <f>IF('Données brutes'!AG198="Oui",1,IF('Données brutes'!AG198="Non",0,0))</f>
        <v>0</v>
      </c>
      <c r="S219" s="9">
        <f t="shared" si="30"/>
        <v>0</v>
      </c>
      <c r="T219" s="14">
        <f t="shared" si="31"/>
        <v>-51</v>
      </c>
      <c r="U219" s="14">
        <f t="shared" si="32"/>
        <v>-51</v>
      </c>
      <c r="V219" s="9">
        <f t="shared" si="33"/>
        <v>-51</v>
      </c>
      <c r="W219" s="16">
        <f t="shared" si="34"/>
        <v>0</v>
      </c>
      <c r="AB219" s="9">
        <f t="shared" si="35"/>
        <v>0</v>
      </c>
      <c r="AC219" s="9">
        <f t="shared" si="36"/>
        <v>0</v>
      </c>
      <c r="AD219" s="5">
        <f t="shared" si="37"/>
        <v>11</v>
      </c>
      <c r="AE219" s="5">
        <f t="shared" si="38"/>
        <v>0</v>
      </c>
      <c r="AF219" s="11">
        <f t="shared" si="39"/>
        <v>0</v>
      </c>
    </row>
    <row r="220" spans="1:32" x14ac:dyDescent="0.2">
      <c r="A220" s="5">
        <f>'Données brutes'!B199</f>
        <v>0</v>
      </c>
      <c r="B220" s="5">
        <f>IF('Données brutes'!R199="Oui",2,IF('Données brutes'!R199="Non",0,0))</f>
        <v>0</v>
      </c>
      <c r="D220" s="5">
        <f>IF('Données brutes'!T199="Oui",2,IF('Données brutes'!T199="Non",0,0))</f>
        <v>0</v>
      </c>
      <c r="F220" s="5">
        <f>IF('Données brutes'!V199="Oui",1,IF('Données brutes'!V199="Non",0,0))</f>
        <v>0</v>
      </c>
      <c r="H220" s="5">
        <f>IF('Données brutes'!X199="Oui",1,IF('Données brutes'!X199="Non",0,IF('Données brutes'!X199="NA","NA",0)))</f>
        <v>0</v>
      </c>
      <c r="J220" s="5">
        <f>IF('Données brutes'!Z199="Oui",1,IF('Données brutes'!Z199="Non",0,IF('Données brutes'!Z199="NA","NA",0)))</f>
        <v>0</v>
      </c>
      <c r="L220" s="5">
        <f>IF('Données brutes'!AB199="Oui",1,IF('Données brutes'!AB199="Non",0,0))</f>
        <v>0</v>
      </c>
      <c r="M220" s="5">
        <f>IF('Données brutes'!AC199="Oui",1,IF('Données brutes'!AC199="Non",0,0))</f>
        <v>0</v>
      </c>
      <c r="O220" s="5">
        <f>IF('Données brutes'!AE199="Oui",1,IF('Données brutes'!AE199="Non",0,0))</f>
        <v>0</v>
      </c>
      <c r="Q220" s="5">
        <f>IF('Données brutes'!AG199="Oui",1,IF('Données brutes'!AG199="Non",0,0))</f>
        <v>0</v>
      </c>
      <c r="S220" s="9">
        <f t="shared" si="30"/>
        <v>0</v>
      </c>
      <c r="T220" s="14">
        <f t="shared" si="31"/>
        <v>-51</v>
      </c>
      <c r="U220" s="14">
        <f t="shared" si="32"/>
        <v>-51</v>
      </c>
      <c r="V220" s="9">
        <f t="shared" si="33"/>
        <v>-51</v>
      </c>
      <c r="W220" s="16">
        <f t="shared" si="34"/>
        <v>0</v>
      </c>
      <c r="AB220" s="9">
        <f t="shared" si="35"/>
        <v>0</v>
      </c>
      <c r="AC220" s="9">
        <f t="shared" si="36"/>
        <v>0</v>
      </c>
      <c r="AD220" s="5">
        <f t="shared" si="37"/>
        <v>11</v>
      </c>
      <c r="AE220" s="5">
        <f t="shared" si="38"/>
        <v>0</v>
      </c>
      <c r="AF220" s="11">
        <f t="shared" si="39"/>
        <v>0</v>
      </c>
    </row>
    <row r="221" spans="1:32" x14ac:dyDescent="0.2">
      <c r="A221" s="5">
        <f>'Données brutes'!B200</f>
        <v>0</v>
      </c>
      <c r="B221" s="5">
        <f>IF('Données brutes'!R200="Oui",2,IF('Données brutes'!R200="Non",0,0))</f>
        <v>0</v>
      </c>
      <c r="D221" s="5">
        <f>IF('Données brutes'!T200="Oui",2,IF('Données brutes'!T200="Non",0,0))</f>
        <v>0</v>
      </c>
      <c r="F221" s="5">
        <f>IF('Données brutes'!V200="Oui",1,IF('Données brutes'!V200="Non",0,0))</f>
        <v>0</v>
      </c>
      <c r="H221" s="5">
        <f>IF('Données brutes'!X200="Oui",1,IF('Données brutes'!X200="Non",0,IF('Données brutes'!X200="NA","NA",0)))</f>
        <v>0</v>
      </c>
      <c r="J221" s="5">
        <f>IF('Données brutes'!Z200="Oui",1,IF('Données brutes'!Z200="Non",0,IF('Données brutes'!Z200="NA","NA",0)))</f>
        <v>0</v>
      </c>
      <c r="L221" s="5">
        <f>IF('Données brutes'!AB200="Oui",1,IF('Données brutes'!AB200="Non",0,0))</f>
        <v>0</v>
      </c>
      <c r="M221" s="5">
        <f>IF('Données brutes'!AC200="Oui",1,IF('Données brutes'!AC200="Non",0,0))</f>
        <v>0</v>
      </c>
      <c r="O221" s="5">
        <f>IF('Données brutes'!AE200="Oui",1,IF('Données brutes'!AE200="Non",0,0))</f>
        <v>0</v>
      </c>
      <c r="Q221" s="5">
        <f>IF('Données brutes'!AG200="Oui",1,IF('Données brutes'!AG200="Non",0,0))</f>
        <v>0</v>
      </c>
      <c r="S221" s="9">
        <f t="shared" si="30"/>
        <v>0</v>
      </c>
      <c r="T221" s="14">
        <f t="shared" si="31"/>
        <v>-51</v>
      </c>
      <c r="U221" s="14">
        <f t="shared" si="32"/>
        <v>-51</v>
      </c>
      <c r="V221" s="9">
        <f t="shared" si="33"/>
        <v>-51</v>
      </c>
      <c r="W221" s="16">
        <f t="shared" si="34"/>
        <v>0</v>
      </c>
      <c r="AB221" s="9">
        <f t="shared" si="35"/>
        <v>0</v>
      </c>
      <c r="AC221" s="9">
        <f t="shared" si="36"/>
        <v>0</v>
      </c>
      <c r="AD221" s="5">
        <f t="shared" si="37"/>
        <v>11</v>
      </c>
      <c r="AE221" s="5">
        <f t="shared" si="38"/>
        <v>0</v>
      </c>
      <c r="AF221" s="11">
        <f t="shared" si="39"/>
        <v>0</v>
      </c>
    </row>
    <row r="222" spans="1:32" x14ac:dyDescent="0.2">
      <c r="D222" s="5">
        <f>IF('Données brutes'!T201="Oui",2,IF('Données brutes'!T201="Non",0,0))</f>
        <v>0</v>
      </c>
      <c r="F222" s="5">
        <f>IF('Données brutes'!V201="Oui",1,IF('Données brutes'!V201="Non",0,0))</f>
        <v>0</v>
      </c>
      <c r="H222" s="5">
        <f>IF('Données brutes'!X201="Oui",1,IF('Données brutes'!X201="Non",0,IF('Données brutes'!X201="NA","NA",0)))</f>
        <v>0</v>
      </c>
      <c r="J222" s="5">
        <f>IF('Données brutes'!Z201="Oui",1,IF('Données brutes'!Z201="Non",0,IF('Données brutes'!Z201="NA","NA",0)))</f>
        <v>0</v>
      </c>
      <c r="L222" s="5">
        <f>IF('Données brutes'!AB201="Oui",1,IF('Données brutes'!AB201="Non",0,0))</f>
        <v>0</v>
      </c>
      <c r="M222" s="5">
        <f>IF('Données brutes'!AC201="Oui",1,IF('Données brutes'!AC201="Non",0,0))</f>
        <v>0</v>
      </c>
      <c r="O222" s="5">
        <f>IF('Données brutes'!AE201="Oui",1,IF('Données brutes'!AE201="Non",0,0))</f>
        <v>0</v>
      </c>
      <c r="Q222" s="5">
        <f>IF('Données brutes'!AG201="Oui",1,IF('Données brutes'!AG201="Non",0,0))</f>
        <v>0</v>
      </c>
      <c r="S222" s="9">
        <f t="shared" si="30"/>
        <v>0</v>
      </c>
      <c r="T222" s="14">
        <f t="shared" si="31"/>
        <v>-51</v>
      </c>
      <c r="U222" s="14">
        <f t="shared" si="32"/>
        <v>-51</v>
      </c>
      <c r="V222" s="9">
        <f t="shared" si="33"/>
        <v>-51</v>
      </c>
      <c r="W222" s="16">
        <f t="shared" si="34"/>
        <v>0</v>
      </c>
      <c r="AB222" s="9">
        <f t="shared" si="35"/>
        <v>0</v>
      </c>
      <c r="AC222" s="9">
        <f t="shared" si="36"/>
        <v>0</v>
      </c>
      <c r="AD222" s="5">
        <f t="shared" si="37"/>
        <v>11</v>
      </c>
      <c r="AE222" s="5">
        <f t="shared" si="38"/>
        <v>0</v>
      </c>
      <c r="AF222" s="11">
        <f t="shared" si="39"/>
        <v>0</v>
      </c>
    </row>
    <row r="223" spans="1:32" x14ac:dyDescent="0.2">
      <c r="D223" s="5">
        <f>IF('Données brutes'!T202="Oui",2,IF('Données brutes'!T202="Non",0,0))</f>
        <v>0</v>
      </c>
      <c r="F223" s="5">
        <f>IF('Données brutes'!V202="Oui",1,IF('Données brutes'!V202="Non",0,0))</f>
        <v>0</v>
      </c>
      <c r="H223" s="5">
        <f>IF('Données brutes'!X202="Oui",1,IF('Données brutes'!X202="Non",0,IF('Données brutes'!X202="NA","NA",0)))</f>
        <v>0</v>
      </c>
      <c r="J223" s="5">
        <f>IF('Données brutes'!Z202="Oui",1,IF('Données brutes'!Z202="Non",0,IF('Données brutes'!Z202="NA","NA",0)))</f>
        <v>0</v>
      </c>
      <c r="L223" s="5">
        <f>IF('Données brutes'!AB202="Oui",1,IF('Données brutes'!AB202="Non",0,0))</f>
        <v>0</v>
      </c>
      <c r="M223" s="5">
        <f>IF('Données brutes'!AC202="Oui",1,IF('Données brutes'!AC202="Non",0,0))</f>
        <v>0</v>
      </c>
      <c r="O223" s="5">
        <f>IF('Données brutes'!AE202="Oui",1,IF('Données brutes'!AE202="Non",0,0))</f>
        <v>0</v>
      </c>
      <c r="Q223" s="5">
        <f>IF('Données brutes'!AG202="Oui",1,IF('Données brutes'!AG202="Non",0,0))</f>
        <v>0</v>
      </c>
      <c r="S223" s="9">
        <f t="shared" si="30"/>
        <v>0</v>
      </c>
      <c r="T223" s="14">
        <f t="shared" si="31"/>
        <v>-51</v>
      </c>
      <c r="U223" s="14">
        <f t="shared" si="32"/>
        <v>-51</v>
      </c>
      <c r="V223" s="9">
        <f t="shared" si="33"/>
        <v>-51</v>
      </c>
      <c r="W223" s="16">
        <f t="shared" si="34"/>
        <v>0</v>
      </c>
      <c r="AB223" s="9">
        <f t="shared" si="35"/>
        <v>0</v>
      </c>
      <c r="AC223" s="9">
        <f t="shared" si="36"/>
        <v>0</v>
      </c>
      <c r="AD223" s="5">
        <f t="shared" si="37"/>
        <v>11</v>
      </c>
      <c r="AE223" s="5">
        <f t="shared" si="38"/>
        <v>0</v>
      </c>
      <c r="AF223" s="11">
        <f t="shared" si="39"/>
        <v>0</v>
      </c>
    </row>
    <row r="224" spans="1:32" x14ac:dyDescent="0.2">
      <c r="D224" s="5">
        <f>IF('Données brutes'!T203="Oui",2,IF('Données brutes'!T203="Non",0,0))</f>
        <v>0</v>
      </c>
      <c r="F224" s="5">
        <f>IF('Données brutes'!V203="Oui",1,IF('Données brutes'!V203="Non",0,0))</f>
        <v>0</v>
      </c>
      <c r="H224" s="5">
        <f>IF('Données brutes'!X203="Oui",1,IF('Données brutes'!X203="Non",0,IF('Données brutes'!X203="NA","NA",0)))</f>
        <v>0</v>
      </c>
      <c r="J224" s="5">
        <f>IF('Données brutes'!Z203="Oui",1,IF('Données brutes'!Z203="Non",0,IF('Données brutes'!Z203="NA","NA",0)))</f>
        <v>0</v>
      </c>
      <c r="L224" s="5">
        <f>IF('Données brutes'!AB203="Oui",1,IF('Données brutes'!AB203="Non",0,0))</f>
        <v>0</v>
      </c>
      <c r="M224" s="5">
        <f>IF('Données brutes'!AC203="Oui",1,IF('Données brutes'!AC203="Non",0,0))</f>
        <v>0</v>
      </c>
      <c r="O224" s="5">
        <f>IF('Données brutes'!AE203="Oui",1,IF('Données brutes'!AE203="Non",0,0))</f>
        <v>0</v>
      </c>
      <c r="Q224" s="5">
        <f>IF('Données brutes'!AG203="Oui",1,IF('Données brutes'!AG203="Non",0,0))</f>
        <v>0</v>
      </c>
      <c r="S224" s="9">
        <f t="shared" si="30"/>
        <v>0</v>
      </c>
      <c r="T224" s="14">
        <f t="shared" si="31"/>
        <v>-51</v>
      </c>
      <c r="U224" s="14">
        <f t="shared" si="32"/>
        <v>-51</v>
      </c>
      <c r="V224" s="9">
        <f t="shared" si="33"/>
        <v>-51</v>
      </c>
      <c r="W224" s="16">
        <f t="shared" si="34"/>
        <v>0</v>
      </c>
      <c r="AB224" s="9">
        <f t="shared" si="35"/>
        <v>0</v>
      </c>
      <c r="AC224" s="9">
        <f t="shared" si="36"/>
        <v>0</v>
      </c>
      <c r="AD224" s="5">
        <f t="shared" si="37"/>
        <v>11</v>
      </c>
      <c r="AE224" s="5">
        <f t="shared" si="38"/>
        <v>0</v>
      </c>
      <c r="AF224" s="11">
        <f t="shared" si="39"/>
        <v>0</v>
      </c>
    </row>
    <row r="225" spans="4:32" x14ac:dyDescent="0.2">
      <c r="D225" s="5">
        <f>IF('Données brutes'!T204="Oui",2,IF('Données brutes'!T204="Non",0,0))</f>
        <v>0</v>
      </c>
      <c r="F225" s="5">
        <f>IF('Données brutes'!V204="Oui",1,IF('Données brutes'!V204="Non",0,0))</f>
        <v>0</v>
      </c>
      <c r="H225" s="5">
        <f>IF('Données brutes'!X204="Oui",1,IF('Données brutes'!X204="Non",0,IF('Données brutes'!X204="NA","NA",0)))</f>
        <v>0</v>
      </c>
      <c r="J225" s="5">
        <f>IF('Données brutes'!Z204="Oui",1,IF('Données brutes'!Z204="Non",0,IF('Données brutes'!Z204="NA","NA",0)))</f>
        <v>0</v>
      </c>
      <c r="L225" s="5">
        <f>IF('Données brutes'!AB204="Oui",1,IF('Données brutes'!AB204="Non",0,0))</f>
        <v>0</v>
      </c>
      <c r="M225" s="5">
        <f>IF('Données brutes'!AC204="Oui",1,IF('Données brutes'!AC204="Non",0,0))</f>
        <v>0</v>
      </c>
      <c r="O225" s="5">
        <f>IF('Données brutes'!AE204="Oui",1,IF('Données brutes'!AE204="Non",0,0))</f>
        <v>0</v>
      </c>
      <c r="Q225" s="5">
        <f>IF('Données brutes'!AG204="Oui",1,IF('Données brutes'!AG204="Non",0,0))</f>
        <v>0</v>
      </c>
      <c r="S225" s="9">
        <f t="shared" si="30"/>
        <v>0</v>
      </c>
      <c r="T225" s="14">
        <f t="shared" si="31"/>
        <v>-51</v>
      </c>
      <c r="U225" s="14">
        <f t="shared" si="32"/>
        <v>-51</v>
      </c>
      <c r="V225" s="9">
        <f t="shared" si="33"/>
        <v>-51</v>
      </c>
      <c r="W225" s="16">
        <f t="shared" si="34"/>
        <v>0</v>
      </c>
      <c r="AB225" s="9">
        <f t="shared" si="35"/>
        <v>0</v>
      </c>
      <c r="AC225" s="9">
        <f t="shared" si="36"/>
        <v>0</v>
      </c>
      <c r="AD225" s="5">
        <f t="shared" si="37"/>
        <v>11</v>
      </c>
      <c r="AE225" s="5">
        <f t="shared" si="38"/>
        <v>0</v>
      </c>
      <c r="AF225" s="11">
        <f t="shared" si="39"/>
        <v>0</v>
      </c>
    </row>
    <row r="226" spans="4:32" x14ac:dyDescent="0.2">
      <c r="D226" s="5">
        <f>IF('Données brutes'!T205="Oui",2,IF('Données brutes'!T205="Non",0,0))</f>
        <v>0</v>
      </c>
      <c r="F226" s="5">
        <f>IF('Données brutes'!V205="Oui",1,IF('Données brutes'!V205="Non",0,0))</f>
        <v>0</v>
      </c>
      <c r="H226" s="5">
        <f>IF('Données brutes'!X205="Oui",1,IF('Données brutes'!X205="Non",0,IF('Données brutes'!X205="NA","NA",0)))</f>
        <v>0</v>
      </c>
      <c r="J226" s="5">
        <f>IF('Données brutes'!Z205="Oui",1,IF('Données brutes'!Z205="Non",0,IF('Données brutes'!Z205="NA","NA",0)))</f>
        <v>0</v>
      </c>
      <c r="L226" s="5">
        <f>IF('Données brutes'!AB205="Oui",1,IF('Données brutes'!AB205="Non",0,0))</f>
        <v>0</v>
      </c>
      <c r="M226" s="5">
        <f>IF('Données brutes'!AC205="Oui",1,IF('Données brutes'!AC205="Non",0,0))</f>
        <v>0</v>
      </c>
      <c r="O226" s="5">
        <f>IF('Données brutes'!AE205="Oui",1,IF('Données brutes'!AE205="Non",0,0))</f>
        <v>0</v>
      </c>
      <c r="Q226" s="5">
        <f>IF('Données brutes'!AG205="Oui",1,IF('Données brutes'!AG205="Non",0,0))</f>
        <v>0</v>
      </c>
      <c r="S226" s="9">
        <f t="shared" si="30"/>
        <v>0</v>
      </c>
      <c r="T226" s="14">
        <f t="shared" si="31"/>
        <v>-51</v>
      </c>
      <c r="U226" s="14">
        <f t="shared" si="32"/>
        <v>-51</v>
      </c>
      <c r="V226" s="9">
        <f t="shared" si="33"/>
        <v>-51</v>
      </c>
      <c r="W226" s="16">
        <f t="shared" si="34"/>
        <v>0</v>
      </c>
      <c r="AB226" s="9">
        <f t="shared" si="35"/>
        <v>0</v>
      </c>
      <c r="AC226" s="9">
        <f t="shared" si="36"/>
        <v>0</v>
      </c>
      <c r="AD226" s="5">
        <f t="shared" si="37"/>
        <v>11</v>
      </c>
      <c r="AE226" s="5">
        <f t="shared" si="38"/>
        <v>0</v>
      </c>
      <c r="AF226" s="11">
        <f t="shared" si="39"/>
        <v>0</v>
      </c>
    </row>
    <row r="227" spans="4:32" x14ac:dyDescent="0.2">
      <c r="D227" s="5">
        <f>IF('Données brutes'!T206="Oui",2,IF('Données brutes'!T206="Non",0,0))</f>
        <v>0</v>
      </c>
      <c r="F227" s="5">
        <f>IF('Données brutes'!V206="Oui",1,IF('Données brutes'!V206="Non",0,0))</f>
        <v>0</v>
      </c>
      <c r="H227" s="5">
        <f>IF('Données brutes'!X206="Oui",1,IF('Données brutes'!X206="Non",0,IF('Données brutes'!X206="NA","NA",0)))</f>
        <v>0</v>
      </c>
      <c r="J227" s="5">
        <f>IF('Données brutes'!Z206="Oui",1,IF('Données brutes'!Z206="Non",0,IF('Données brutes'!Z206="NA","NA",0)))</f>
        <v>0</v>
      </c>
      <c r="L227" s="5">
        <f>IF('Données brutes'!AB206="Oui",1,IF('Données brutes'!AB206="Non",0,0))</f>
        <v>0</v>
      </c>
      <c r="M227" s="5">
        <f>IF('Données brutes'!AC206="Oui",1,IF('Données brutes'!AC206="Non",0,0))</f>
        <v>0</v>
      </c>
      <c r="O227" s="5">
        <f>IF('Données brutes'!AE206="Oui",1,IF('Données brutes'!AE206="Non",0,0))</f>
        <v>0</v>
      </c>
      <c r="Q227" s="5">
        <f>IF('Données brutes'!AG206="Oui",1,IF('Données brutes'!AG206="Non",0,0))</f>
        <v>0</v>
      </c>
      <c r="S227" s="9">
        <f t="shared" si="30"/>
        <v>0</v>
      </c>
      <c r="T227" s="14">
        <f t="shared" si="31"/>
        <v>-51</v>
      </c>
      <c r="U227" s="14">
        <f t="shared" si="32"/>
        <v>-51</v>
      </c>
      <c r="V227" s="9">
        <f t="shared" si="33"/>
        <v>-51</v>
      </c>
      <c r="W227" s="16">
        <f t="shared" si="34"/>
        <v>0</v>
      </c>
      <c r="AB227" s="9">
        <f t="shared" si="35"/>
        <v>0</v>
      </c>
      <c r="AC227" s="9">
        <f t="shared" si="36"/>
        <v>0</v>
      </c>
      <c r="AD227" s="5">
        <f t="shared" si="37"/>
        <v>11</v>
      </c>
      <c r="AE227" s="5">
        <f t="shared" si="38"/>
        <v>0</v>
      </c>
      <c r="AF227" s="11">
        <f t="shared" si="39"/>
        <v>0</v>
      </c>
    </row>
    <row r="228" spans="4:32" x14ac:dyDescent="0.2">
      <c r="D228" s="5">
        <f>IF('Données brutes'!T207="Oui",2,IF('Données brutes'!T207="Non",0,0))</f>
        <v>0</v>
      </c>
      <c r="F228" s="5">
        <f>IF('Données brutes'!V207="Oui",1,IF('Données brutes'!V207="Non",0,0))</f>
        <v>0</v>
      </c>
      <c r="H228" s="5">
        <f>IF('Données brutes'!X207="Oui",1,IF('Données brutes'!X207="Non",0,IF('Données brutes'!X207="NA","NA",0)))</f>
        <v>0</v>
      </c>
      <c r="J228" s="5">
        <f>IF('Données brutes'!Z207="Oui",1,IF('Données brutes'!Z207="Non",0,IF('Données brutes'!Z207="NA","NA",0)))</f>
        <v>0</v>
      </c>
      <c r="L228" s="5">
        <f>IF('Données brutes'!AB207="Oui",1,IF('Données brutes'!AB207="Non",0,0))</f>
        <v>0</v>
      </c>
      <c r="M228" s="5">
        <f>IF('Données brutes'!AC207="Oui",1,IF('Données brutes'!AC207="Non",0,0))</f>
        <v>0</v>
      </c>
      <c r="O228" s="5">
        <f>IF('Données brutes'!AE207="Oui",1,IF('Données brutes'!AE207="Non",0,0))</f>
        <v>0</v>
      </c>
      <c r="Q228" s="5">
        <f>IF('Données brutes'!AG207="Oui",1,IF('Données brutes'!AG207="Non",0,0))</f>
        <v>0</v>
      </c>
      <c r="S228" s="9">
        <f t="shared" si="30"/>
        <v>0</v>
      </c>
      <c r="T228" s="14">
        <f t="shared" si="31"/>
        <v>-51</v>
      </c>
      <c r="U228" s="14">
        <f t="shared" si="32"/>
        <v>-51</v>
      </c>
      <c r="V228" s="9">
        <f t="shared" si="33"/>
        <v>-51</v>
      </c>
      <c r="W228" s="16">
        <f t="shared" si="34"/>
        <v>0</v>
      </c>
      <c r="AB228" s="9">
        <f t="shared" si="35"/>
        <v>0</v>
      </c>
      <c r="AC228" s="9">
        <f t="shared" si="36"/>
        <v>0</v>
      </c>
      <c r="AD228" s="5">
        <f t="shared" si="37"/>
        <v>11</v>
      </c>
      <c r="AE228" s="5">
        <f t="shared" si="38"/>
        <v>0</v>
      </c>
      <c r="AF228" s="11">
        <f t="shared" si="39"/>
        <v>0</v>
      </c>
    </row>
    <row r="229" spans="4:32" x14ac:dyDescent="0.2">
      <c r="D229" s="5">
        <f>IF('Données brutes'!T208="Oui",2,IF('Données brutes'!T208="Non",0,0))</f>
        <v>0</v>
      </c>
      <c r="F229" s="5">
        <f>IF('Données brutes'!V208="Oui",1,IF('Données brutes'!V208="Non",0,0))</f>
        <v>0</v>
      </c>
      <c r="H229" s="5">
        <f>IF('Données brutes'!X208="Oui",1,IF('Données brutes'!X208="Non",0,IF('Données brutes'!X208="NA","NA",0)))</f>
        <v>0</v>
      </c>
      <c r="J229" s="5">
        <f>IF('Données brutes'!Z208="Oui",1,IF('Données brutes'!Z208="Non",0,IF('Données brutes'!Z208="NA","NA",0)))</f>
        <v>0</v>
      </c>
      <c r="L229" s="5">
        <f>IF('Données brutes'!AB208="Oui",1,IF('Données brutes'!AB208="Non",0,0))</f>
        <v>0</v>
      </c>
      <c r="M229" s="5">
        <f>IF('Données brutes'!AC208="Oui",1,IF('Données brutes'!AC208="Non",0,0))</f>
        <v>0</v>
      </c>
      <c r="O229" s="5">
        <f>IF('Données brutes'!AE208="Oui",1,IF('Données brutes'!AE208="Non",0,0))</f>
        <v>0</v>
      </c>
      <c r="Q229" s="5">
        <f>IF('Données brutes'!AG208="Oui",1,IF('Données brutes'!AG208="Non",0,0))</f>
        <v>0</v>
      </c>
      <c r="S229" s="9">
        <f t="shared" si="30"/>
        <v>0</v>
      </c>
      <c r="T229" s="14">
        <f t="shared" si="31"/>
        <v>-51</v>
      </c>
      <c r="U229" s="14">
        <f t="shared" si="32"/>
        <v>-51</v>
      </c>
      <c r="V229" s="9">
        <f t="shared" si="33"/>
        <v>-51</v>
      </c>
      <c r="W229" s="16">
        <f t="shared" si="34"/>
        <v>0</v>
      </c>
      <c r="AB229" s="9">
        <f t="shared" si="35"/>
        <v>0</v>
      </c>
      <c r="AC229" s="9">
        <f t="shared" si="36"/>
        <v>0</v>
      </c>
      <c r="AD229" s="5">
        <f t="shared" si="37"/>
        <v>11</v>
      </c>
      <c r="AE229" s="5">
        <f t="shared" si="38"/>
        <v>0</v>
      </c>
      <c r="AF229" s="11">
        <f t="shared" si="39"/>
        <v>0</v>
      </c>
    </row>
    <row r="230" spans="4:32" x14ac:dyDescent="0.2">
      <c r="D230" s="5">
        <f>IF('Données brutes'!T209="Oui",2,IF('Données brutes'!T209="Non",0,0))</f>
        <v>0</v>
      </c>
      <c r="F230" s="5">
        <f>IF('Données brutes'!V209="Oui",1,IF('Données brutes'!V209="Non",0,0))</f>
        <v>0</v>
      </c>
      <c r="H230" s="5">
        <f>IF('Données brutes'!X209="Oui",1,IF('Données brutes'!X209="Non",0,IF('Données brutes'!X209="NA","NA",0)))</f>
        <v>0</v>
      </c>
      <c r="J230" s="5">
        <f>IF('Données brutes'!Z209="Oui",1,IF('Données brutes'!Z209="Non",0,IF('Données brutes'!Z209="NA","NA",0)))</f>
        <v>0</v>
      </c>
      <c r="L230" s="5">
        <f>IF('Données brutes'!AB209="Oui",1,IF('Données brutes'!AB209="Non",0,0))</f>
        <v>0</v>
      </c>
      <c r="M230" s="5">
        <f>IF('Données brutes'!AC209="Oui",1,IF('Données brutes'!AC209="Non",0,0))</f>
        <v>0</v>
      </c>
      <c r="O230" s="5">
        <f>IF('Données brutes'!AE209="Oui",1,IF('Données brutes'!AE209="Non",0,0))</f>
        <v>0</v>
      </c>
      <c r="Q230" s="5">
        <f>IF('Données brutes'!AG209="Oui",1,IF('Données brutes'!AG209="Non",0,0))</f>
        <v>0</v>
      </c>
      <c r="S230" s="9">
        <f t="shared" si="30"/>
        <v>0</v>
      </c>
      <c r="T230" s="14">
        <f t="shared" si="31"/>
        <v>-51</v>
      </c>
      <c r="U230" s="14">
        <f t="shared" si="32"/>
        <v>-51</v>
      </c>
      <c r="V230" s="9">
        <f t="shared" si="33"/>
        <v>-51</v>
      </c>
      <c r="W230" s="16">
        <f t="shared" si="34"/>
        <v>0</v>
      </c>
      <c r="AB230" s="9">
        <f t="shared" ref="AB230:AB293" si="40">IF(H230="NA",1,0)</f>
        <v>0</v>
      </c>
      <c r="AC230" s="9">
        <f t="shared" ref="AC230:AC293" si="41">IF(J230="NA",1,0)</f>
        <v>0</v>
      </c>
      <c r="AD230" s="5">
        <f t="shared" si="37"/>
        <v>11</v>
      </c>
      <c r="AE230" s="5">
        <f t="shared" ref="AE230:AE293" si="42">B230+D230+F230+IF(H230="NA",0,IF(H230=1,1,IF(H230=0,0,99999)))+IF(J230="NA",0,IF(J230=1,1,IF(J230=0,0,99999)))+L230+M230+O230+Q230</f>
        <v>0</v>
      </c>
      <c r="AF230" s="11">
        <f t="shared" ref="AF230:AF293" si="43">AE230/AD230*10</f>
        <v>0</v>
      </c>
    </row>
    <row r="231" spans="4:32" x14ac:dyDescent="0.2">
      <c r="D231" s="5">
        <f>IF('Données brutes'!T210="Oui",2,IF('Données brutes'!T210="Non",0,0))</f>
        <v>0</v>
      </c>
      <c r="F231" s="5">
        <f>IF('Données brutes'!V210="Oui",1,IF('Données brutes'!V210="Non",0,0))</f>
        <v>0</v>
      </c>
      <c r="H231" s="5">
        <f>IF('Données brutes'!X210="Oui",1,IF('Données brutes'!X210="Non",0,IF('Données brutes'!X210="NA","NA",0)))</f>
        <v>0</v>
      </c>
      <c r="J231" s="5">
        <f>IF('Données brutes'!Z210="Oui",1,IF('Données brutes'!Z210="Non",0,IF('Données brutes'!Z210="NA","NA",0)))</f>
        <v>0</v>
      </c>
      <c r="L231" s="5">
        <f>IF('Données brutes'!AB210="Oui",1,IF('Données brutes'!AB210="Non",0,0))</f>
        <v>0</v>
      </c>
      <c r="M231" s="5">
        <f>IF('Données brutes'!AC210="Oui",1,IF('Données brutes'!AC210="Non",0,0))</f>
        <v>0</v>
      </c>
      <c r="O231" s="5">
        <f>IF('Données brutes'!AE210="Oui",1,IF('Données brutes'!AE210="Non",0,0))</f>
        <v>0</v>
      </c>
      <c r="Q231" s="5">
        <f>IF('Données brutes'!AG210="Oui",1,IF('Données brutes'!AG210="Non",0,0))</f>
        <v>0</v>
      </c>
      <c r="S231" s="9">
        <f t="shared" ref="S231:S294" si="44">IF(H231&lt;&gt;"NA",IF(J231&lt;&gt;"NA",(((B231+D231+F231+J231+L231+M231+O231+Q231)/10+(B231+D231+F231+H231+L231+M231+O231+Q231)/10))*5,-51),-51)</f>
        <v>0</v>
      </c>
      <c r="T231" s="14">
        <f t="shared" ref="T231:T294" si="45">IF(H231="NA",IF(J231&lt;&gt;"NA",B231+D231+F231+J231+L231+M231+O231+Q231,-51),-51)</f>
        <v>-51</v>
      </c>
      <c r="U231" s="14">
        <f t="shared" ref="U231:U294" si="46">IF(J231="NA",IF(H231&lt;&gt;"NA",B231+D231+F231+H231+L231+M231+O231+Q231,-51),-51)</f>
        <v>-51</v>
      </c>
      <c r="V231" s="9">
        <f t="shared" ref="V231:V294" si="47">IF(J231="NA",IF(H231="NA",-51),-51)</f>
        <v>-51</v>
      </c>
      <c r="W231" s="16">
        <f t="shared" ref="W231:W294" si="48">IF(S231&lt;&gt;-51,S231,IF(T231&lt;&gt;-51,T231,IF(U231&lt;&gt;-51,U231,-51)))</f>
        <v>0</v>
      </c>
      <c r="AB231" s="9">
        <f t="shared" si="40"/>
        <v>0</v>
      </c>
      <c r="AC231" s="9">
        <f t="shared" si="41"/>
        <v>0</v>
      </c>
      <c r="AD231" s="5">
        <f t="shared" ref="AD231:AD294" si="49">11-AB231-AC231</f>
        <v>11</v>
      </c>
      <c r="AE231" s="5">
        <f t="shared" si="42"/>
        <v>0</v>
      </c>
      <c r="AF231" s="11">
        <f t="shared" si="43"/>
        <v>0</v>
      </c>
    </row>
    <row r="232" spans="4:32" x14ac:dyDescent="0.2">
      <c r="D232" s="5">
        <f>IF('Données brutes'!T211="Oui",2,IF('Données brutes'!T211="Non",0,0))</f>
        <v>0</v>
      </c>
      <c r="F232" s="5">
        <f>IF('Données brutes'!V211="Oui",1,IF('Données brutes'!V211="Non",0,0))</f>
        <v>0</v>
      </c>
      <c r="H232" s="5">
        <f>IF('Données brutes'!X211="Oui",1,IF('Données brutes'!X211="Non",0,IF('Données brutes'!X211="NA","NA",0)))</f>
        <v>0</v>
      </c>
      <c r="J232" s="5">
        <f>IF('Données brutes'!Z211="Oui",1,IF('Données brutes'!Z211="Non",0,IF('Données brutes'!Z211="NA","NA",0)))</f>
        <v>0</v>
      </c>
      <c r="L232" s="5">
        <f>IF('Données brutes'!AB211="Oui",1,IF('Données brutes'!AB211="Non",0,0))</f>
        <v>0</v>
      </c>
      <c r="M232" s="5">
        <f>IF('Données brutes'!AC211="Oui",1,IF('Données brutes'!AC211="Non",0,0))</f>
        <v>0</v>
      </c>
      <c r="O232" s="5">
        <f>IF('Données brutes'!AE211="Oui",1,IF('Données brutes'!AE211="Non",0,0))</f>
        <v>0</v>
      </c>
      <c r="Q232" s="5">
        <f>IF('Données brutes'!AG211="Oui",1,IF('Données brutes'!AG211="Non",0,0))</f>
        <v>0</v>
      </c>
      <c r="S232" s="9">
        <f t="shared" si="44"/>
        <v>0</v>
      </c>
      <c r="T232" s="14">
        <f t="shared" si="45"/>
        <v>-51</v>
      </c>
      <c r="U232" s="14">
        <f t="shared" si="46"/>
        <v>-51</v>
      </c>
      <c r="V232" s="9">
        <f t="shared" si="47"/>
        <v>-51</v>
      </c>
      <c r="W232" s="16">
        <f t="shared" si="48"/>
        <v>0</v>
      </c>
      <c r="AB232" s="9">
        <f t="shared" si="40"/>
        <v>0</v>
      </c>
      <c r="AC232" s="9">
        <f t="shared" si="41"/>
        <v>0</v>
      </c>
      <c r="AD232" s="5">
        <f t="shared" si="49"/>
        <v>11</v>
      </c>
      <c r="AE232" s="5">
        <f t="shared" si="42"/>
        <v>0</v>
      </c>
      <c r="AF232" s="11">
        <f t="shared" si="43"/>
        <v>0</v>
      </c>
    </row>
    <row r="233" spans="4:32" x14ac:dyDescent="0.2">
      <c r="D233" s="5">
        <f>IF('Données brutes'!T212="Oui",2,IF('Données brutes'!T212="Non",0,0))</f>
        <v>0</v>
      </c>
      <c r="F233" s="5">
        <f>IF('Données brutes'!V212="Oui",1,IF('Données brutes'!V212="Non",0,0))</f>
        <v>0</v>
      </c>
      <c r="H233" s="5">
        <f>IF('Données brutes'!X212="Oui",1,IF('Données brutes'!X212="Non",0,IF('Données brutes'!X212="NA","NA",0)))</f>
        <v>0</v>
      </c>
      <c r="J233" s="5">
        <f>IF('Données brutes'!Z212="Oui",1,IF('Données brutes'!Z212="Non",0,IF('Données brutes'!Z212="NA","NA",0)))</f>
        <v>0</v>
      </c>
      <c r="L233" s="5">
        <f>IF('Données brutes'!AB212="Oui",1,IF('Données brutes'!AB212="Non",0,0))</f>
        <v>0</v>
      </c>
      <c r="M233" s="5">
        <f>IF('Données brutes'!AC212="Oui",1,IF('Données brutes'!AC212="Non",0,0))</f>
        <v>0</v>
      </c>
      <c r="O233" s="5">
        <f>IF('Données brutes'!AE212="Oui",1,IF('Données brutes'!AE212="Non",0,0))</f>
        <v>0</v>
      </c>
      <c r="Q233" s="5">
        <f>IF('Données brutes'!AG212="Oui",1,IF('Données brutes'!AG212="Non",0,0))</f>
        <v>0</v>
      </c>
      <c r="S233" s="9">
        <f t="shared" si="44"/>
        <v>0</v>
      </c>
      <c r="T233" s="14">
        <f t="shared" si="45"/>
        <v>-51</v>
      </c>
      <c r="U233" s="14">
        <f t="shared" si="46"/>
        <v>-51</v>
      </c>
      <c r="V233" s="9">
        <f t="shared" si="47"/>
        <v>-51</v>
      </c>
      <c r="W233" s="16">
        <f t="shared" si="48"/>
        <v>0</v>
      </c>
      <c r="AB233" s="9">
        <f t="shared" si="40"/>
        <v>0</v>
      </c>
      <c r="AC233" s="9">
        <f t="shared" si="41"/>
        <v>0</v>
      </c>
      <c r="AD233" s="5">
        <f t="shared" si="49"/>
        <v>11</v>
      </c>
      <c r="AE233" s="5">
        <f t="shared" si="42"/>
        <v>0</v>
      </c>
      <c r="AF233" s="11">
        <f t="shared" si="43"/>
        <v>0</v>
      </c>
    </row>
    <row r="234" spans="4:32" x14ac:dyDescent="0.2">
      <c r="D234" s="5">
        <f>IF('Données brutes'!T213="Oui",2,IF('Données brutes'!T213="Non",0,0))</f>
        <v>0</v>
      </c>
      <c r="F234" s="5">
        <f>IF('Données brutes'!V213="Oui",1,IF('Données brutes'!V213="Non",0,0))</f>
        <v>0</v>
      </c>
      <c r="H234" s="5">
        <f>IF('Données brutes'!X213="Oui",1,IF('Données brutes'!X213="Non",0,IF('Données brutes'!X213="NA","NA",0)))</f>
        <v>0</v>
      </c>
      <c r="J234" s="5">
        <f>IF('Données brutes'!Z213="Oui",1,IF('Données brutes'!Z213="Non",0,IF('Données brutes'!Z213="NA","NA",0)))</f>
        <v>0</v>
      </c>
      <c r="L234" s="5">
        <f>IF('Données brutes'!AB213="Oui",1,IF('Données brutes'!AB213="Non",0,0))</f>
        <v>0</v>
      </c>
      <c r="M234" s="5">
        <f>IF('Données brutes'!AC213="Oui",1,IF('Données brutes'!AC213="Non",0,0))</f>
        <v>0</v>
      </c>
      <c r="O234" s="5">
        <f>IF('Données brutes'!AE213="Oui",1,IF('Données brutes'!AE213="Non",0,0))</f>
        <v>0</v>
      </c>
      <c r="Q234" s="5">
        <f>IF('Données brutes'!AG213="Oui",1,IF('Données brutes'!AG213="Non",0,0))</f>
        <v>0</v>
      </c>
      <c r="S234" s="9">
        <f t="shared" si="44"/>
        <v>0</v>
      </c>
      <c r="T234" s="14">
        <f t="shared" si="45"/>
        <v>-51</v>
      </c>
      <c r="U234" s="14">
        <f t="shared" si="46"/>
        <v>-51</v>
      </c>
      <c r="V234" s="9">
        <f t="shared" si="47"/>
        <v>-51</v>
      </c>
      <c r="W234" s="16">
        <f t="shared" si="48"/>
        <v>0</v>
      </c>
      <c r="AB234" s="9">
        <f t="shared" si="40"/>
        <v>0</v>
      </c>
      <c r="AC234" s="9">
        <f t="shared" si="41"/>
        <v>0</v>
      </c>
      <c r="AD234" s="5">
        <f t="shared" si="49"/>
        <v>11</v>
      </c>
      <c r="AE234" s="5">
        <f t="shared" si="42"/>
        <v>0</v>
      </c>
      <c r="AF234" s="11">
        <f t="shared" si="43"/>
        <v>0</v>
      </c>
    </row>
    <row r="235" spans="4:32" x14ac:dyDescent="0.2">
      <c r="D235" s="5">
        <f>IF('Données brutes'!T214="Oui",2,IF('Données brutes'!T214="Non",0,0))</f>
        <v>0</v>
      </c>
      <c r="F235" s="5">
        <f>IF('Données brutes'!V214="Oui",1,IF('Données brutes'!V214="Non",0,0))</f>
        <v>0</v>
      </c>
      <c r="H235" s="5">
        <f>IF('Données brutes'!X214="Oui",1,IF('Données brutes'!X214="Non",0,IF('Données brutes'!X214="NA","NA",0)))</f>
        <v>0</v>
      </c>
      <c r="J235" s="5">
        <f>IF('Données brutes'!Z214="Oui",1,IF('Données brutes'!Z214="Non",0,IF('Données brutes'!Z214="NA","NA",0)))</f>
        <v>0</v>
      </c>
      <c r="L235" s="5">
        <f>IF('Données brutes'!AB214="Oui",1,IF('Données brutes'!AB214="Non",0,0))</f>
        <v>0</v>
      </c>
      <c r="M235" s="5">
        <f>IF('Données brutes'!AC214="Oui",1,IF('Données brutes'!AC214="Non",0,0))</f>
        <v>0</v>
      </c>
      <c r="O235" s="5">
        <f>IF('Données brutes'!AE214="Oui",1,IF('Données brutes'!AE214="Non",0,0))</f>
        <v>0</v>
      </c>
      <c r="Q235" s="5">
        <f>IF('Données brutes'!AG214="Oui",1,IF('Données brutes'!AG214="Non",0,0))</f>
        <v>0</v>
      </c>
      <c r="S235" s="9">
        <f t="shared" si="44"/>
        <v>0</v>
      </c>
      <c r="T235" s="14">
        <f t="shared" si="45"/>
        <v>-51</v>
      </c>
      <c r="U235" s="14">
        <f t="shared" si="46"/>
        <v>-51</v>
      </c>
      <c r="V235" s="9">
        <f t="shared" si="47"/>
        <v>-51</v>
      </c>
      <c r="W235" s="16">
        <f t="shared" si="48"/>
        <v>0</v>
      </c>
      <c r="AB235" s="9">
        <f t="shared" si="40"/>
        <v>0</v>
      </c>
      <c r="AC235" s="9">
        <f t="shared" si="41"/>
        <v>0</v>
      </c>
      <c r="AD235" s="5">
        <f t="shared" si="49"/>
        <v>11</v>
      </c>
      <c r="AE235" s="5">
        <f t="shared" si="42"/>
        <v>0</v>
      </c>
      <c r="AF235" s="11">
        <f t="shared" si="43"/>
        <v>0</v>
      </c>
    </row>
    <row r="236" spans="4:32" x14ac:dyDescent="0.2">
      <c r="D236" s="5">
        <f>IF('Données brutes'!T215="Oui",2,IF('Données brutes'!T215="Non",0,0))</f>
        <v>0</v>
      </c>
      <c r="F236" s="5">
        <f>IF('Données brutes'!V215="Oui",1,IF('Données brutes'!V215="Non",0,0))</f>
        <v>0</v>
      </c>
      <c r="H236" s="5">
        <f>IF('Données brutes'!X215="Oui",1,IF('Données brutes'!X215="Non",0,IF('Données brutes'!X215="NA","NA",0)))</f>
        <v>0</v>
      </c>
      <c r="J236" s="5">
        <f>IF('Données brutes'!Z215="Oui",1,IF('Données brutes'!Z215="Non",0,IF('Données brutes'!Z215="NA","NA",0)))</f>
        <v>0</v>
      </c>
      <c r="L236" s="5">
        <f>IF('Données brutes'!AB215="Oui",1,IF('Données brutes'!AB215="Non",0,0))</f>
        <v>0</v>
      </c>
      <c r="M236" s="5">
        <f>IF('Données brutes'!AC215="Oui",1,IF('Données brutes'!AC215="Non",0,0))</f>
        <v>0</v>
      </c>
      <c r="O236" s="5">
        <f>IF('Données brutes'!AE215="Oui",1,IF('Données brutes'!AE215="Non",0,0))</f>
        <v>0</v>
      </c>
      <c r="Q236" s="5">
        <f>IF('Données brutes'!AG215="Oui",1,IF('Données brutes'!AG215="Non",0,0))</f>
        <v>0</v>
      </c>
      <c r="S236" s="9">
        <f t="shared" si="44"/>
        <v>0</v>
      </c>
      <c r="T236" s="14">
        <f t="shared" si="45"/>
        <v>-51</v>
      </c>
      <c r="U236" s="14">
        <f t="shared" si="46"/>
        <v>-51</v>
      </c>
      <c r="V236" s="9">
        <f t="shared" si="47"/>
        <v>-51</v>
      </c>
      <c r="W236" s="16">
        <f t="shared" si="48"/>
        <v>0</v>
      </c>
      <c r="AB236" s="9">
        <f t="shared" si="40"/>
        <v>0</v>
      </c>
      <c r="AC236" s="9">
        <f t="shared" si="41"/>
        <v>0</v>
      </c>
      <c r="AD236" s="5">
        <f t="shared" si="49"/>
        <v>11</v>
      </c>
      <c r="AE236" s="5">
        <f t="shared" si="42"/>
        <v>0</v>
      </c>
      <c r="AF236" s="11">
        <f t="shared" si="43"/>
        <v>0</v>
      </c>
    </row>
    <row r="237" spans="4:32" x14ac:dyDescent="0.2">
      <c r="D237" s="5">
        <f>IF('Données brutes'!T216="Oui",2,IF('Données brutes'!T216="Non",0,0))</f>
        <v>0</v>
      </c>
      <c r="F237" s="5">
        <f>IF('Données brutes'!V216="Oui",1,IF('Données brutes'!V216="Non",0,0))</f>
        <v>0</v>
      </c>
      <c r="H237" s="5">
        <f>IF('Données brutes'!X216="Oui",1,IF('Données brutes'!X216="Non",0,IF('Données brutes'!X216="NA","NA",0)))</f>
        <v>0</v>
      </c>
      <c r="J237" s="5">
        <f>IF('Données brutes'!Z216="Oui",1,IF('Données brutes'!Z216="Non",0,IF('Données brutes'!Z216="NA","NA",0)))</f>
        <v>0</v>
      </c>
      <c r="L237" s="5">
        <f>IF('Données brutes'!AB216="Oui",1,IF('Données brutes'!AB216="Non",0,0))</f>
        <v>0</v>
      </c>
      <c r="M237" s="5">
        <f>IF('Données brutes'!AC216="Oui",1,IF('Données brutes'!AC216="Non",0,0))</f>
        <v>0</v>
      </c>
      <c r="O237" s="5">
        <f>IF('Données brutes'!AE216="Oui",1,IF('Données brutes'!AE216="Non",0,0))</f>
        <v>0</v>
      </c>
      <c r="Q237" s="5">
        <f>IF('Données brutes'!AG216="Oui",1,IF('Données brutes'!AG216="Non",0,0))</f>
        <v>0</v>
      </c>
      <c r="S237" s="9">
        <f t="shared" si="44"/>
        <v>0</v>
      </c>
      <c r="T237" s="14">
        <f t="shared" si="45"/>
        <v>-51</v>
      </c>
      <c r="U237" s="14">
        <f t="shared" si="46"/>
        <v>-51</v>
      </c>
      <c r="V237" s="9">
        <f t="shared" si="47"/>
        <v>-51</v>
      </c>
      <c r="W237" s="16">
        <f t="shared" si="48"/>
        <v>0</v>
      </c>
      <c r="AB237" s="9">
        <f t="shared" si="40"/>
        <v>0</v>
      </c>
      <c r="AC237" s="9">
        <f t="shared" si="41"/>
        <v>0</v>
      </c>
      <c r="AD237" s="5">
        <f t="shared" si="49"/>
        <v>11</v>
      </c>
      <c r="AE237" s="5">
        <f t="shared" si="42"/>
        <v>0</v>
      </c>
      <c r="AF237" s="11">
        <f t="shared" si="43"/>
        <v>0</v>
      </c>
    </row>
    <row r="238" spans="4:32" x14ac:dyDescent="0.2">
      <c r="D238" s="5">
        <f>IF('Données brutes'!T217="Oui",2,IF('Données brutes'!T217="Non",0,0))</f>
        <v>0</v>
      </c>
      <c r="F238" s="5">
        <f>IF('Données brutes'!V217="Oui",1,IF('Données brutes'!V217="Non",0,0))</f>
        <v>0</v>
      </c>
      <c r="H238" s="5">
        <f>IF('Données brutes'!X217="Oui",1,IF('Données brutes'!X217="Non",0,IF('Données brutes'!X217="NA","NA",0)))</f>
        <v>0</v>
      </c>
      <c r="J238" s="5">
        <f>IF('Données brutes'!Z217="Oui",1,IF('Données brutes'!Z217="Non",0,IF('Données brutes'!Z217="NA","NA",0)))</f>
        <v>0</v>
      </c>
      <c r="L238" s="5">
        <f>IF('Données brutes'!AB217="Oui",1,IF('Données brutes'!AB217="Non",0,0))</f>
        <v>0</v>
      </c>
      <c r="M238" s="5">
        <f>IF('Données brutes'!AC217="Oui",1,IF('Données brutes'!AC217="Non",0,0))</f>
        <v>0</v>
      </c>
      <c r="O238" s="5">
        <f>IF('Données brutes'!AE217="Oui",1,IF('Données brutes'!AE217="Non",0,0))</f>
        <v>0</v>
      </c>
      <c r="Q238" s="5">
        <f>IF('Données brutes'!AG217="Oui",1,IF('Données brutes'!AG217="Non",0,0))</f>
        <v>0</v>
      </c>
      <c r="S238" s="9">
        <f t="shared" si="44"/>
        <v>0</v>
      </c>
      <c r="T238" s="14">
        <f t="shared" si="45"/>
        <v>-51</v>
      </c>
      <c r="U238" s="14">
        <f t="shared" si="46"/>
        <v>-51</v>
      </c>
      <c r="V238" s="9">
        <f t="shared" si="47"/>
        <v>-51</v>
      </c>
      <c r="W238" s="16">
        <f t="shared" si="48"/>
        <v>0</v>
      </c>
      <c r="AB238" s="9">
        <f t="shared" si="40"/>
        <v>0</v>
      </c>
      <c r="AC238" s="9">
        <f t="shared" si="41"/>
        <v>0</v>
      </c>
      <c r="AD238" s="5">
        <f t="shared" si="49"/>
        <v>11</v>
      </c>
      <c r="AE238" s="5">
        <f t="shared" si="42"/>
        <v>0</v>
      </c>
      <c r="AF238" s="11">
        <f t="shared" si="43"/>
        <v>0</v>
      </c>
    </row>
    <row r="239" spans="4:32" x14ac:dyDescent="0.2">
      <c r="D239" s="5">
        <f>IF('Données brutes'!T218="Oui",2,IF('Données brutes'!T218="Non",0,0))</f>
        <v>0</v>
      </c>
      <c r="F239" s="5">
        <f>IF('Données brutes'!V218="Oui",1,IF('Données brutes'!V218="Non",0,0))</f>
        <v>0</v>
      </c>
      <c r="H239" s="5">
        <f>IF('Données brutes'!X218="Oui",1,IF('Données brutes'!X218="Non",0,IF('Données brutes'!X218="NA","NA",0)))</f>
        <v>0</v>
      </c>
      <c r="J239" s="5">
        <f>IF('Données brutes'!Z218="Oui",1,IF('Données brutes'!Z218="Non",0,IF('Données brutes'!Z218="NA","NA",0)))</f>
        <v>0</v>
      </c>
      <c r="L239" s="5">
        <f>IF('Données brutes'!AB218="Oui",1,IF('Données brutes'!AB218="Non",0,0))</f>
        <v>0</v>
      </c>
      <c r="M239" s="5">
        <f>IF('Données brutes'!AC218="Oui",1,IF('Données brutes'!AC218="Non",0,0))</f>
        <v>0</v>
      </c>
      <c r="O239" s="5">
        <f>IF('Données brutes'!AE218="Oui",1,IF('Données brutes'!AE218="Non",0,0))</f>
        <v>0</v>
      </c>
      <c r="Q239" s="5">
        <f>IF('Données brutes'!AG218="Oui",1,IF('Données brutes'!AG218="Non",0,0))</f>
        <v>0</v>
      </c>
      <c r="S239" s="9">
        <f t="shared" si="44"/>
        <v>0</v>
      </c>
      <c r="T239" s="14">
        <f t="shared" si="45"/>
        <v>-51</v>
      </c>
      <c r="U239" s="14">
        <f t="shared" si="46"/>
        <v>-51</v>
      </c>
      <c r="V239" s="9">
        <f t="shared" si="47"/>
        <v>-51</v>
      </c>
      <c r="W239" s="16">
        <f t="shared" si="48"/>
        <v>0</v>
      </c>
      <c r="AB239" s="9">
        <f t="shared" si="40"/>
        <v>0</v>
      </c>
      <c r="AC239" s="9">
        <f t="shared" si="41"/>
        <v>0</v>
      </c>
      <c r="AD239" s="5">
        <f t="shared" si="49"/>
        <v>11</v>
      </c>
      <c r="AE239" s="5">
        <f t="shared" si="42"/>
        <v>0</v>
      </c>
      <c r="AF239" s="11">
        <f t="shared" si="43"/>
        <v>0</v>
      </c>
    </row>
    <row r="240" spans="4:32" x14ac:dyDescent="0.2">
      <c r="D240" s="5">
        <f>IF('Données brutes'!T219="Oui",2,IF('Données brutes'!T219="Non",0,0))</f>
        <v>0</v>
      </c>
      <c r="F240" s="5">
        <f>IF('Données brutes'!V219="Oui",1,IF('Données brutes'!V219="Non",0,0))</f>
        <v>0</v>
      </c>
      <c r="H240" s="5">
        <f>IF('Données brutes'!X219="Oui",1,IF('Données brutes'!X219="Non",0,IF('Données brutes'!X219="NA","NA",0)))</f>
        <v>0</v>
      </c>
      <c r="J240" s="5">
        <f>IF('Données brutes'!Z219="Oui",1,IF('Données brutes'!Z219="Non",0,IF('Données brutes'!Z219="NA","NA",0)))</f>
        <v>0</v>
      </c>
      <c r="L240" s="5">
        <f>IF('Données brutes'!AB219="Oui",1,IF('Données brutes'!AB219="Non",0,0))</f>
        <v>0</v>
      </c>
      <c r="M240" s="5">
        <f>IF('Données brutes'!AC219="Oui",1,IF('Données brutes'!AC219="Non",0,0))</f>
        <v>0</v>
      </c>
      <c r="O240" s="5">
        <f>IF('Données brutes'!AE219="Oui",1,IF('Données brutes'!AE219="Non",0,0))</f>
        <v>0</v>
      </c>
      <c r="Q240" s="5">
        <f>IF('Données brutes'!AG219="Oui",1,IF('Données brutes'!AG219="Non",0,0))</f>
        <v>0</v>
      </c>
      <c r="S240" s="9">
        <f t="shared" si="44"/>
        <v>0</v>
      </c>
      <c r="T240" s="14">
        <f t="shared" si="45"/>
        <v>-51</v>
      </c>
      <c r="U240" s="14">
        <f t="shared" si="46"/>
        <v>-51</v>
      </c>
      <c r="V240" s="9">
        <f t="shared" si="47"/>
        <v>-51</v>
      </c>
      <c r="W240" s="16">
        <f t="shared" si="48"/>
        <v>0</v>
      </c>
      <c r="AB240" s="9">
        <f t="shared" si="40"/>
        <v>0</v>
      </c>
      <c r="AC240" s="9">
        <f t="shared" si="41"/>
        <v>0</v>
      </c>
      <c r="AD240" s="5">
        <f t="shared" si="49"/>
        <v>11</v>
      </c>
      <c r="AE240" s="5">
        <f t="shared" si="42"/>
        <v>0</v>
      </c>
      <c r="AF240" s="11">
        <f t="shared" si="43"/>
        <v>0</v>
      </c>
    </row>
    <row r="241" spans="4:32" x14ac:dyDescent="0.2">
      <c r="D241" s="5">
        <f>IF('Données brutes'!T220="Oui",2,IF('Données brutes'!T220="Non",0,0))</f>
        <v>0</v>
      </c>
      <c r="F241" s="5">
        <f>IF('Données brutes'!V220="Oui",1,IF('Données brutes'!V220="Non",0,0))</f>
        <v>0</v>
      </c>
      <c r="H241" s="5">
        <f>IF('Données brutes'!X220="Oui",1,IF('Données brutes'!X220="Non",0,IF('Données brutes'!X220="NA","NA",0)))</f>
        <v>0</v>
      </c>
      <c r="J241" s="5">
        <f>IF('Données brutes'!Z220="Oui",1,IF('Données brutes'!Z220="Non",0,IF('Données brutes'!Z220="NA","NA",0)))</f>
        <v>0</v>
      </c>
      <c r="L241" s="5">
        <f>IF('Données brutes'!AB220="Oui",1,IF('Données brutes'!AB220="Non",0,0))</f>
        <v>0</v>
      </c>
      <c r="M241" s="5">
        <f>IF('Données brutes'!AC220="Oui",1,IF('Données brutes'!AC220="Non",0,0))</f>
        <v>0</v>
      </c>
      <c r="O241" s="5">
        <f>IF('Données brutes'!AE220="Oui",1,IF('Données brutes'!AE220="Non",0,0))</f>
        <v>0</v>
      </c>
      <c r="Q241" s="5">
        <f>IF('Données brutes'!AG220="Oui",1,IF('Données brutes'!AG220="Non",0,0))</f>
        <v>0</v>
      </c>
      <c r="S241" s="9">
        <f t="shared" si="44"/>
        <v>0</v>
      </c>
      <c r="T241" s="14">
        <f t="shared" si="45"/>
        <v>-51</v>
      </c>
      <c r="U241" s="14">
        <f t="shared" si="46"/>
        <v>-51</v>
      </c>
      <c r="V241" s="9">
        <f t="shared" si="47"/>
        <v>-51</v>
      </c>
      <c r="W241" s="16">
        <f t="shared" si="48"/>
        <v>0</v>
      </c>
      <c r="AB241" s="9">
        <f t="shared" si="40"/>
        <v>0</v>
      </c>
      <c r="AC241" s="9">
        <f t="shared" si="41"/>
        <v>0</v>
      </c>
      <c r="AD241" s="5">
        <f t="shared" si="49"/>
        <v>11</v>
      </c>
      <c r="AE241" s="5">
        <f t="shared" si="42"/>
        <v>0</v>
      </c>
      <c r="AF241" s="11">
        <f t="shared" si="43"/>
        <v>0</v>
      </c>
    </row>
    <row r="242" spans="4:32" x14ac:dyDescent="0.2">
      <c r="D242" s="5">
        <f>IF('Données brutes'!T221="Oui",2,IF('Données brutes'!T221="Non",0,0))</f>
        <v>0</v>
      </c>
      <c r="F242" s="5">
        <f>IF('Données brutes'!V221="Oui",1,IF('Données brutes'!V221="Non",0,0))</f>
        <v>0</v>
      </c>
      <c r="H242" s="5">
        <f>IF('Données brutes'!X221="Oui",1,IF('Données brutes'!X221="Non",0,IF('Données brutes'!X221="NA","NA",0)))</f>
        <v>0</v>
      </c>
      <c r="J242" s="5">
        <f>IF('Données brutes'!Z221="Oui",1,IF('Données brutes'!Z221="Non",0,IF('Données brutes'!Z221="NA","NA",0)))</f>
        <v>0</v>
      </c>
      <c r="L242" s="5">
        <f>IF('Données brutes'!AB221="Oui",1,IF('Données brutes'!AB221="Non",0,0))</f>
        <v>0</v>
      </c>
      <c r="M242" s="5">
        <f>IF('Données brutes'!AC221="Oui",1,IF('Données brutes'!AC221="Non",0,0))</f>
        <v>0</v>
      </c>
      <c r="O242" s="5">
        <f>IF('Données brutes'!AE221="Oui",1,IF('Données brutes'!AE221="Non",0,0))</f>
        <v>0</v>
      </c>
      <c r="Q242" s="5">
        <f>IF('Données brutes'!AG221="Oui",1,IF('Données brutes'!AG221="Non",0,0))</f>
        <v>0</v>
      </c>
      <c r="S242" s="9">
        <f t="shared" si="44"/>
        <v>0</v>
      </c>
      <c r="T242" s="14">
        <f t="shared" si="45"/>
        <v>-51</v>
      </c>
      <c r="U242" s="14">
        <f t="shared" si="46"/>
        <v>-51</v>
      </c>
      <c r="V242" s="9">
        <f t="shared" si="47"/>
        <v>-51</v>
      </c>
      <c r="W242" s="16">
        <f t="shared" si="48"/>
        <v>0</v>
      </c>
      <c r="AB242" s="9">
        <f t="shared" si="40"/>
        <v>0</v>
      </c>
      <c r="AC242" s="9">
        <f t="shared" si="41"/>
        <v>0</v>
      </c>
      <c r="AD242" s="5">
        <f t="shared" si="49"/>
        <v>11</v>
      </c>
      <c r="AE242" s="5">
        <f t="shared" si="42"/>
        <v>0</v>
      </c>
      <c r="AF242" s="11">
        <f t="shared" si="43"/>
        <v>0</v>
      </c>
    </row>
    <row r="243" spans="4:32" x14ac:dyDescent="0.2">
      <c r="D243" s="5">
        <f>IF('Données brutes'!T222="Oui",2,IF('Données brutes'!T222="Non",0,0))</f>
        <v>0</v>
      </c>
      <c r="F243" s="5">
        <f>IF('Données brutes'!V222="Oui",1,IF('Données brutes'!V222="Non",0,0))</f>
        <v>0</v>
      </c>
      <c r="H243" s="5">
        <f>IF('Données brutes'!X222="Oui",1,IF('Données brutes'!X222="Non",0,IF('Données brutes'!X222="NA","NA",0)))</f>
        <v>0</v>
      </c>
      <c r="J243" s="5">
        <f>IF('Données brutes'!Z222="Oui",1,IF('Données brutes'!Z222="Non",0,IF('Données brutes'!Z222="NA","NA",0)))</f>
        <v>0</v>
      </c>
      <c r="L243" s="5">
        <f>IF('Données brutes'!AB222="Oui",1,IF('Données brutes'!AB222="Non",0,0))</f>
        <v>0</v>
      </c>
      <c r="M243" s="5">
        <f>IF('Données brutes'!AC222="Oui",1,IF('Données brutes'!AC222="Non",0,0))</f>
        <v>0</v>
      </c>
      <c r="O243" s="5">
        <f>IF('Données brutes'!AE222="Oui",1,IF('Données brutes'!AE222="Non",0,0))</f>
        <v>0</v>
      </c>
      <c r="Q243" s="5">
        <f>IF('Données brutes'!AG222="Oui",1,IF('Données brutes'!AG222="Non",0,0))</f>
        <v>0</v>
      </c>
      <c r="S243" s="9">
        <f t="shared" si="44"/>
        <v>0</v>
      </c>
      <c r="T243" s="14">
        <f t="shared" si="45"/>
        <v>-51</v>
      </c>
      <c r="U243" s="14">
        <f t="shared" si="46"/>
        <v>-51</v>
      </c>
      <c r="V243" s="9">
        <f t="shared" si="47"/>
        <v>-51</v>
      </c>
      <c r="W243" s="16">
        <f t="shared" si="48"/>
        <v>0</v>
      </c>
      <c r="AB243" s="9">
        <f t="shared" si="40"/>
        <v>0</v>
      </c>
      <c r="AC243" s="9">
        <f t="shared" si="41"/>
        <v>0</v>
      </c>
      <c r="AD243" s="5">
        <f t="shared" si="49"/>
        <v>11</v>
      </c>
      <c r="AE243" s="5">
        <f t="shared" si="42"/>
        <v>0</v>
      </c>
      <c r="AF243" s="11">
        <f t="shared" si="43"/>
        <v>0</v>
      </c>
    </row>
    <row r="244" spans="4:32" x14ac:dyDescent="0.2">
      <c r="D244" s="5">
        <f>IF('Données brutes'!T223="Oui",2,IF('Données brutes'!T223="Non",0,0))</f>
        <v>0</v>
      </c>
      <c r="F244" s="5">
        <f>IF('Données brutes'!V223="Oui",1,IF('Données brutes'!V223="Non",0,0))</f>
        <v>0</v>
      </c>
      <c r="H244" s="5">
        <f>IF('Données brutes'!X223="Oui",1,IF('Données brutes'!X223="Non",0,IF('Données brutes'!X223="NA","NA",0)))</f>
        <v>0</v>
      </c>
      <c r="J244" s="5">
        <f>IF('Données brutes'!Z223="Oui",1,IF('Données brutes'!Z223="Non",0,IF('Données brutes'!Z223="NA","NA",0)))</f>
        <v>0</v>
      </c>
      <c r="L244" s="5">
        <f>IF('Données brutes'!AB223="Oui",1,IF('Données brutes'!AB223="Non",0,0))</f>
        <v>0</v>
      </c>
      <c r="M244" s="5">
        <f>IF('Données brutes'!AC223="Oui",1,IF('Données brutes'!AC223="Non",0,0))</f>
        <v>0</v>
      </c>
      <c r="O244" s="5">
        <f>IF('Données brutes'!AE223="Oui",1,IF('Données brutes'!AE223="Non",0,0))</f>
        <v>0</v>
      </c>
      <c r="Q244" s="5">
        <f>IF('Données brutes'!AG223="Oui",1,IF('Données brutes'!AG223="Non",0,0))</f>
        <v>0</v>
      </c>
      <c r="S244" s="9">
        <f t="shared" si="44"/>
        <v>0</v>
      </c>
      <c r="T244" s="14">
        <f t="shared" si="45"/>
        <v>-51</v>
      </c>
      <c r="U244" s="14">
        <f t="shared" si="46"/>
        <v>-51</v>
      </c>
      <c r="V244" s="9">
        <f t="shared" si="47"/>
        <v>-51</v>
      </c>
      <c r="W244" s="16">
        <f t="shared" si="48"/>
        <v>0</v>
      </c>
      <c r="AB244" s="9">
        <f t="shared" si="40"/>
        <v>0</v>
      </c>
      <c r="AC244" s="9">
        <f t="shared" si="41"/>
        <v>0</v>
      </c>
      <c r="AD244" s="5">
        <f t="shared" si="49"/>
        <v>11</v>
      </c>
      <c r="AE244" s="5">
        <f t="shared" si="42"/>
        <v>0</v>
      </c>
      <c r="AF244" s="11">
        <f t="shared" si="43"/>
        <v>0</v>
      </c>
    </row>
    <row r="245" spans="4:32" x14ac:dyDescent="0.2">
      <c r="D245" s="5">
        <f>IF('Données brutes'!T224="Oui",2,IF('Données brutes'!T224="Non",0,0))</f>
        <v>0</v>
      </c>
      <c r="F245" s="5">
        <f>IF('Données brutes'!V224="Oui",1,IF('Données brutes'!V224="Non",0,0))</f>
        <v>0</v>
      </c>
      <c r="H245" s="5">
        <f>IF('Données brutes'!X224="Oui",1,IF('Données brutes'!X224="Non",0,IF('Données brutes'!X224="NA","NA",0)))</f>
        <v>0</v>
      </c>
      <c r="J245" s="5">
        <f>IF('Données brutes'!Z224="Oui",1,IF('Données brutes'!Z224="Non",0,IF('Données brutes'!Z224="NA","NA",0)))</f>
        <v>0</v>
      </c>
      <c r="L245" s="5">
        <f>IF('Données brutes'!AB224="Oui",1,IF('Données brutes'!AB224="Non",0,0))</f>
        <v>0</v>
      </c>
      <c r="M245" s="5">
        <f>IF('Données brutes'!AC224="Oui",1,IF('Données brutes'!AC224="Non",0,0))</f>
        <v>0</v>
      </c>
      <c r="O245" s="5">
        <f>IF('Données brutes'!AE224="Oui",1,IF('Données brutes'!AE224="Non",0,0))</f>
        <v>0</v>
      </c>
      <c r="Q245" s="5">
        <f>IF('Données brutes'!AG224="Oui",1,IF('Données brutes'!AG224="Non",0,0))</f>
        <v>0</v>
      </c>
      <c r="S245" s="9">
        <f t="shared" si="44"/>
        <v>0</v>
      </c>
      <c r="T245" s="14">
        <f t="shared" si="45"/>
        <v>-51</v>
      </c>
      <c r="U245" s="14">
        <f t="shared" si="46"/>
        <v>-51</v>
      </c>
      <c r="V245" s="9">
        <f t="shared" si="47"/>
        <v>-51</v>
      </c>
      <c r="W245" s="16">
        <f t="shared" si="48"/>
        <v>0</v>
      </c>
      <c r="AB245" s="9">
        <f t="shared" si="40"/>
        <v>0</v>
      </c>
      <c r="AC245" s="9">
        <f t="shared" si="41"/>
        <v>0</v>
      </c>
      <c r="AD245" s="5">
        <f t="shared" si="49"/>
        <v>11</v>
      </c>
      <c r="AE245" s="5">
        <f t="shared" si="42"/>
        <v>0</v>
      </c>
      <c r="AF245" s="11">
        <f t="shared" si="43"/>
        <v>0</v>
      </c>
    </row>
    <row r="246" spans="4:32" x14ac:dyDescent="0.2">
      <c r="D246" s="5">
        <f>IF('Données brutes'!T225="Oui",2,IF('Données brutes'!T225="Non",0,0))</f>
        <v>0</v>
      </c>
      <c r="F246" s="5">
        <f>IF('Données brutes'!V225="Oui",1,IF('Données brutes'!V225="Non",0,0))</f>
        <v>0</v>
      </c>
      <c r="H246" s="5">
        <f>IF('Données brutes'!X225="Oui",1,IF('Données brutes'!X225="Non",0,IF('Données brutes'!X225="NA","NA",0)))</f>
        <v>0</v>
      </c>
      <c r="J246" s="5">
        <f>IF('Données brutes'!Z225="Oui",1,IF('Données brutes'!Z225="Non",0,IF('Données brutes'!Z225="NA","NA",0)))</f>
        <v>0</v>
      </c>
      <c r="L246" s="5">
        <f>IF('Données brutes'!AB225="Oui",1,IF('Données brutes'!AB225="Non",0,0))</f>
        <v>0</v>
      </c>
      <c r="M246" s="5">
        <f>IF('Données brutes'!AC225="Oui",1,IF('Données brutes'!AC225="Non",0,0))</f>
        <v>0</v>
      </c>
      <c r="O246" s="5">
        <f>IF('Données brutes'!AE225="Oui",1,IF('Données brutes'!AE225="Non",0,0))</f>
        <v>0</v>
      </c>
      <c r="Q246" s="5">
        <f>IF('Données brutes'!AG225="Oui",1,IF('Données brutes'!AG225="Non",0,0))</f>
        <v>0</v>
      </c>
      <c r="S246" s="9">
        <f t="shared" si="44"/>
        <v>0</v>
      </c>
      <c r="T246" s="14">
        <f t="shared" si="45"/>
        <v>-51</v>
      </c>
      <c r="U246" s="14">
        <f t="shared" si="46"/>
        <v>-51</v>
      </c>
      <c r="V246" s="9">
        <f t="shared" si="47"/>
        <v>-51</v>
      </c>
      <c r="W246" s="16">
        <f t="shared" si="48"/>
        <v>0</v>
      </c>
      <c r="AB246" s="9">
        <f t="shared" si="40"/>
        <v>0</v>
      </c>
      <c r="AC246" s="9">
        <f t="shared" si="41"/>
        <v>0</v>
      </c>
      <c r="AD246" s="5">
        <f t="shared" si="49"/>
        <v>11</v>
      </c>
      <c r="AE246" s="5">
        <f t="shared" si="42"/>
        <v>0</v>
      </c>
      <c r="AF246" s="11">
        <f t="shared" si="43"/>
        <v>0</v>
      </c>
    </row>
    <row r="247" spans="4:32" x14ac:dyDescent="0.2">
      <c r="D247" s="5">
        <f>IF('Données brutes'!T226="Oui",2,IF('Données brutes'!T226="Non",0,0))</f>
        <v>0</v>
      </c>
      <c r="F247" s="5">
        <f>IF('Données brutes'!V226="Oui",1,IF('Données brutes'!V226="Non",0,0))</f>
        <v>0</v>
      </c>
      <c r="H247" s="5">
        <f>IF('Données brutes'!X226="Oui",1,IF('Données brutes'!X226="Non",0,IF('Données brutes'!X226="NA","NA",0)))</f>
        <v>0</v>
      </c>
      <c r="J247" s="5">
        <f>IF('Données brutes'!Z226="Oui",1,IF('Données brutes'!Z226="Non",0,IF('Données brutes'!Z226="NA","NA",0)))</f>
        <v>0</v>
      </c>
      <c r="L247" s="5">
        <f>IF('Données brutes'!AB226="Oui",1,IF('Données brutes'!AB226="Non",0,0))</f>
        <v>0</v>
      </c>
      <c r="M247" s="5">
        <f>IF('Données brutes'!AC226="Oui",1,IF('Données brutes'!AC226="Non",0,0))</f>
        <v>0</v>
      </c>
      <c r="O247" s="5">
        <f>IF('Données brutes'!AE226="Oui",1,IF('Données brutes'!AE226="Non",0,0))</f>
        <v>0</v>
      </c>
      <c r="Q247" s="5">
        <f>IF('Données brutes'!AG226="Oui",1,IF('Données brutes'!AG226="Non",0,0))</f>
        <v>0</v>
      </c>
      <c r="S247" s="9">
        <f t="shared" si="44"/>
        <v>0</v>
      </c>
      <c r="T247" s="14">
        <f t="shared" si="45"/>
        <v>-51</v>
      </c>
      <c r="U247" s="14">
        <f t="shared" si="46"/>
        <v>-51</v>
      </c>
      <c r="V247" s="9">
        <f t="shared" si="47"/>
        <v>-51</v>
      </c>
      <c r="W247" s="16">
        <f t="shared" si="48"/>
        <v>0</v>
      </c>
      <c r="AB247" s="9">
        <f t="shared" si="40"/>
        <v>0</v>
      </c>
      <c r="AC247" s="9">
        <f t="shared" si="41"/>
        <v>0</v>
      </c>
      <c r="AD247" s="5">
        <f t="shared" si="49"/>
        <v>11</v>
      </c>
      <c r="AE247" s="5">
        <f t="shared" si="42"/>
        <v>0</v>
      </c>
      <c r="AF247" s="11">
        <f t="shared" si="43"/>
        <v>0</v>
      </c>
    </row>
    <row r="248" spans="4:32" x14ac:dyDescent="0.2">
      <c r="D248" s="5">
        <f>IF('Données brutes'!T227="Oui",2,IF('Données brutes'!T227="Non",0,0))</f>
        <v>0</v>
      </c>
      <c r="F248" s="5">
        <f>IF('Données brutes'!V227="Oui",1,IF('Données brutes'!V227="Non",0,0))</f>
        <v>0</v>
      </c>
      <c r="H248" s="5">
        <f>IF('Données brutes'!X227="Oui",1,IF('Données brutes'!X227="Non",0,IF('Données brutes'!X227="NA","NA",0)))</f>
        <v>0</v>
      </c>
      <c r="J248" s="5">
        <f>IF('Données brutes'!Z227="Oui",1,IF('Données brutes'!Z227="Non",0,IF('Données brutes'!Z227="NA","NA",0)))</f>
        <v>0</v>
      </c>
      <c r="L248" s="5">
        <f>IF('Données brutes'!AB227="Oui",1,IF('Données brutes'!AB227="Non",0,0))</f>
        <v>0</v>
      </c>
      <c r="M248" s="5">
        <f>IF('Données brutes'!AC227="Oui",1,IF('Données brutes'!AC227="Non",0,0))</f>
        <v>0</v>
      </c>
      <c r="O248" s="5">
        <f>IF('Données brutes'!AE227="Oui",1,IF('Données brutes'!AE227="Non",0,0))</f>
        <v>0</v>
      </c>
      <c r="Q248" s="5">
        <f>IF('Données brutes'!AG227="Oui",1,IF('Données brutes'!AG227="Non",0,0))</f>
        <v>0</v>
      </c>
      <c r="S248" s="9">
        <f t="shared" si="44"/>
        <v>0</v>
      </c>
      <c r="T248" s="14">
        <f t="shared" si="45"/>
        <v>-51</v>
      </c>
      <c r="U248" s="14">
        <f t="shared" si="46"/>
        <v>-51</v>
      </c>
      <c r="V248" s="9">
        <f t="shared" si="47"/>
        <v>-51</v>
      </c>
      <c r="W248" s="16">
        <f t="shared" si="48"/>
        <v>0</v>
      </c>
      <c r="AB248" s="9">
        <f t="shared" si="40"/>
        <v>0</v>
      </c>
      <c r="AC248" s="9">
        <f t="shared" si="41"/>
        <v>0</v>
      </c>
      <c r="AD248" s="5">
        <f t="shared" si="49"/>
        <v>11</v>
      </c>
      <c r="AE248" s="5">
        <f t="shared" si="42"/>
        <v>0</v>
      </c>
      <c r="AF248" s="11">
        <f t="shared" si="43"/>
        <v>0</v>
      </c>
    </row>
    <row r="249" spans="4:32" x14ac:dyDescent="0.2">
      <c r="D249" s="5">
        <f>IF('Données brutes'!T228="Oui",2,IF('Données brutes'!T228="Non",0,0))</f>
        <v>0</v>
      </c>
      <c r="F249" s="5">
        <f>IF('Données brutes'!V228="Oui",1,IF('Données brutes'!V228="Non",0,0))</f>
        <v>0</v>
      </c>
      <c r="H249" s="5">
        <f>IF('Données brutes'!X228="Oui",1,IF('Données brutes'!X228="Non",0,IF('Données brutes'!X228="NA","NA",0)))</f>
        <v>0</v>
      </c>
      <c r="J249" s="5">
        <f>IF('Données brutes'!Z228="Oui",1,IF('Données brutes'!Z228="Non",0,IF('Données brutes'!Z228="NA","NA",0)))</f>
        <v>0</v>
      </c>
      <c r="L249" s="5">
        <f>IF('Données brutes'!AB228="Oui",1,IF('Données brutes'!AB228="Non",0,0))</f>
        <v>0</v>
      </c>
      <c r="M249" s="5">
        <f>IF('Données brutes'!AC228="Oui",1,IF('Données brutes'!AC228="Non",0,0))</f>
        <v>0</v>
      </c>
      <c r="O249" s="5">
        <f>IF('Données brutes'!AE228="Oui",1,IF('Données brutes'!AE228="Non",0,0))</f>
        <v>0</v>
      </c>
      <c r="Q249" s="5">
        <f>IF('Données brutes'!AG228="Oui",1,IF('Données brutes'!AG228="Non",0,0))</f>
        <v>0</v>
      </c>
      <c r="S249" s="9">
        <f t="shared" si="44"/>
        <v>0</v>
      </c>
      <c r="T249" s="14">
        <f t="shared" si="45"/>
        <v>-51</v>
      </c>
      <c r="U249" s="14">
        <f t="shared" si="46"/>
        <v>-51</v>
      </c>
      <c r="V249" s="9">
        <f t="shared" si="47"/>
        <v>-51</v>
      </c>
      <c r="W249" s="16">
        <f t="shared" si="48"/>
        <v>0</v>
      </c>
      <c r="AB249" s="9">
        <f t="shared" si="40"/>
        <v>0</v>
      </c>
      <c r="AC249" s="9">
        <f t="shared" si="41"/>
        <v>0</v>
      </c>
      <c r="AD249" s="5">
        <f t="shared" si="49"/>
        <v>11</v>
      </c>
      <c r="AE249" s="5">
        <f t="shared" si="42"/>
        <v>0</v>
      </c>
      <c r="AF249" s="11">
        <f t="shared" si="43"/>
        <v>0</v>
      </c>
    </row>
    <row r="250" spans="4:32" x14ac:dyDescent="0.2">
      <c r="D250" s="5">
        <f>IF('Données brutes'!T229="Oui",2,IF('Données brutes'!T229="Non",0,0))</f>
        <v>0</v>
      </c>
      <c r="F250" s="5">
        <f>IF('Données brutes'!V229="Oui",1,IF('Données brutes'!V229="Non",0,0))</f>
        <v>0</v>
      </c>
      <c r="H250" s="5">
        <f>IF('Données brutes'!X229="Oui",1,IF('Données brutes'!X229="Non",0,IF('Données brutes'!X229="NA","NA",0)))</f>
        <v>0</v>
      </c>
      <c r="J250" s="5">
        <f>IF('Données brutes'!Z229="Oui",1,IF('Données brutes'!Z229="Non",0,IF('Données brutes'!Z229="NA","NA",0)))</f>
        <v>0</v>
      </c>
      <c r="L250" s="5">
        <f>IF('Données brutes'!AB229="Oui",1,IF('Données brutes'!AB229="Non",0,0))</f>
        <v>0</v>
      </c>
      <c r="M250" s="5">
        <f>IF('Données brutes'!AC229="Oui",1,IF('Données brutes'!AC229="Non",0,0))</f>
        <v>0</v>
      </c>
      <c r="O250" s="5">
        <f>IF('Données brutes'!AE229="Oui",1,IF('Données brutes'!AE229="Non",0,0))</f>
        <v>0</v>
      </c>
      <c r="Q250" s="5">
        <f>IF('Données brutes'!AG229="Oui",1,IF('Données brutes'!AG229="Non",0,0))</f>
        <v>0</v>
      </c>
      <c r="S250" s="9">
        <f t="shared" si="44"/>
        <v>0</v>
      </c>
      <c r="T250" s="14">
        <f t="shared" si="45"/>
        <v>-51</v>
      </c>
      <c r="U250" s="14">
        <f t="shared" si="46"/>
        <v>-51</v>
      </c>
      <c r="V250" s="9">
        <f t="shared" si="47"/>
        <v>-51</v>
      </c>
      <c r="W250" s="16">
        <f t="shared" si="48"/>
        <v>0</v>
      </c>
      <c r="AB250" s="9">
        <f t="shared" si="40"/>
        <v>0</v>
      </c>
      <c r="AC250" s="9">
        <f t="shared" si="41"/>
        <v>0</v>
      </c>
      <c r="AD250" s="5">
        <f t="shared" si="49"/>
        <v>11</v>
      </c>
      <c r="AE250" s="5">
        <f t="shared" si="42"/>
        <v>0</v>
      </c>
      <c r="AF250" s="11">
        <f t="shared" si="43"/>
        <v>0</v>
      </c>
    </row>
    <row r="251" spans="4:32" x14ac:dyDescent="0.2">
      <c r="D251" s="5">
        <f>IF('Données brutes'!T230="Oui",2,IF('Données brutes'!T230="Non",0,0))</f>
        <v>0</v>
      </c>
      <c r="F251" s="5">
        <f>IF('Données brutes'!V230="Oui",1,IF('Données brutes'!V230="Non",0,0))</f>
        <v>0</v>
      </c>
      <c r="H251" s="5">
        <f>IF('Données brutes'!X230="Oui",1,IF('Données brutes'!X230="Non",0,IF('Données brutes'!X230="NA","NA",0)))</f>
        <v>0</v>
      </c>
      <c r="J251" s="5">
        <f>IF('Données brutes'!Z230="Oui",1,IF('Données brutes'!Z230="Non",0,IF('Données brutes'!Z230="NA","NA",0)))</f>
        <v>0</v>
      </c>
      <c r="L251" s="5">
        <f>IF('Données brutes'!AB230="Oui",1,IF('Données brutes'!AB230="Non",0,0))</f>
        <v>0</v>
      </c>
      <c r="M251" s="5">
        <f>IF('Données brutes'!AC230="Oui",1,IF('Données brutes'!AC230="Non",0,0))</f>
        <v>0</v>
      </c>
      <c r="O251" s="5">
        <f>IF('Données brutes'!AE230="Oui",1,IF('Données brutes'!AE230="Non",0,0))</f>
        <v>0</v>
      </c>
      <c r="Q251" s="5">
        <f>IF('Données brutes'!AG230="Oui",1,IF('Données brutes'!AG230="Non",0,0))</f>
        <v>0</v>
      </c>
      <c r="S251" s="9">
        <f t="shared" si="44"/>
        <v>0</v>
      </c>
      <c r="T251" s="14">
        <f t="shared" si="45"/>
        <v>-51</v>
      </c>
      <c r="U251" s="14">
        <f t="shared" si="46"/>
        <v>-51</v>
      </c>
      <c r="V251" s="9">
        <f t="shared" si="47"/>
        <v>-51</v>
      </c>
      <c r="W251" s="16">
        <f t="shared" si="48"/>
        <v>0</v>
      </c>
      <c r="AB251" s="9">
        <f t="shared" si="40"/>
        <v>0</v>
      </c>
      <c r="AC251" s="9">
        <f t="shared" si="41"/>
        <v>0</v>
      </c>
      <c r="AD251" s="5">
        <f t="shared" si="49"/>
        <v>11</v>
      </c>
      <c r="AE251" s="5">
        <f t="shared" si="42"/>
        <v>0</v>
      </c>
      <c r="AF251" s="11">
        <f t="shared" si="43"/>
        <v>0</v>
      </c>
    </row>
    <row r="252" spans="4:32" x14ac:dyDescent="0.2">
      <c r="D252" s="5">
        <f>IF('Données brutes'!T231="Oui",2,IF('Données brutes'!T231="Non",0,0))</f>
        <v>0</v>
      </c>
      <c r="F252" s="5">
        <f>IF('Données brutes'!V231="Oui",1,IF('Données brutes'!V231="Non",0,0))</f>
        <v>0</v>
      </c>
      <c r="H252" s="5">
        <f>IF('Données brutes'!X231="Oui",1,IF('Données brutes'!X231="Non",0,IF('Données brutes'!X231="NA","NA",0)))</f>
        <v>0</v>
      </c>
      <c r="J252" s="5">
        <f>IF('Données brutes'!Z231="Oui",1,IF('Données brutes'!Z231="Non",0,IF('Données brutes'!Z231="NA","NA",0)))</f>
        <v>0</v>
      </c>
      <c r="L252" s="5">
        <f>IF('Données brutes'!AB231="Oui",1,IF('Données brutes'!AB231="Non",0,0))</f>
        <v>0</v>
      </c>
      <c r="M252" s="5">
        <f>IF('Données brutes'!AC231="Oui",1,IF('Données brutes'!AC231="Non",0,0))</f>
        <v>0</v>
      </c>
      <c r="O252" s="5">
        <f>IF('Données brutes'!AE231="Oui",1,IF('Données brutes'!AE231="Non",0,0))</f>
        <v>0</v>
      </c>
      <c r="Q252" s="5">
        <f>IF('Données brutes'!AG231="Oui",1,IF('Données brutes'!AG231="Non",0,0))</f>
        <v>0</v>
      </c>
      <c r="S252" s="9">
        <f t="shared" si="44"/>
        <v>0</v>
      </c>
      <c r="T252" s="14">
        <f t="shared" si="45"/>
        <v>-51</v>
      </c>
      <c r="U252" s="14">
        <f t="shared" si="46"/>
        <v>-51</v>
      </c>
      <c r="V252" s="9">
        <f t="shared" si="47"/>
        <v>-51</v>
      </c>
      <c r="W252" s="16">
        <f t="shared" si="48"/>
        <v>0</v>
      </c>
      <c r="AB252" s="9">
        <f t="shared" si="40"/>
        <v>0</v>
      </c>
      <c r="AC252" s="9">
        <f t="shared" si="41"/>
        <v>0</v>
      </c>
      <c r="AD252" s="5">
        <f t="shared" si="49"/>
        <v>11</v>
      </c>
      <c r="AE252" s="5">
        <f t="shared" si="42"/>
        <v>0</v>
      </c>
      <c r="AF252" s="11">
        <f t="shared" si="43"/>
        <v>0</v>
      </c>
    </row>
    <row r="253" spans="4:32" x14ac:dyDescent="0.2">
      <c r="D253" s="5">
        <f>IF('Données brutes'!T232="Oui",2,IF('Données brutes'!T232="Non",0,0))</f>
        <v>0</v>
      </c>
      <c r="F253" s="5">
        <f>IF('Données brutes'!V232="Oui",1,IF('Données brutes'!V232="Non",0,0))</f>
        <v>0</v>
      </c>
      <c r="H253" s="5">
        <f>IF('Données brutes'!X232="Oui",1,IF('Données brutes'!X232="Non",0,IF('Données brutes'!X232="NA","NA",0)))</f>
        <v>0</v>
      </c>
      <c r="J253" s="5">
        <f>IF('Données brutes'!Z232="Oui",1,IF('Données brutes'!Z232="Non",0,IF('Données brutes'!Z232="NA","NA",0)))</f>
        <v>0</v>
      </c>
      <c r="L253" s="5">
        <f>IF('Données brutes'!AB232="Oui",1,IF('Données brutes'!AB232="Non",0,0))</f>
        <v>0</v>
      </c>
      <c r="M253" s="5">
        <f>IF('Données brutes'!AC232="Oui",1,IF('Données brutes'!AC232="Non",0,0))</f>
        <v>0</v>
      </c>
      <c r="O253" s="5">
        <f>IF('Données brutes'!AE232="Oui",1,IF('Données brutes'!AE232="Non",0,0))</f>
        <v>0</v>
      </c>
      <c r="Q253" s="5">
        <f>IF('Données brutes'!AG232="Oui",1,IF('Données brutes'!AG232="Non",0,0))</f>
        <v>0</v>
      </c>
      <c r="S253" s="9">
        <f t="shared" si="44"/>
        <v>0</v>
      </c>
      <c r="T253" s="14">
        <f t="shared" si="45"/>
        <v>-51</v>
      </c>
      <c r="U253" s="14">
        <f t="shared" si="46"/>
        <v>-51</v>
      </c>
      <c r="V253" s="9">
        <f t="shared" si="47"/>
        <v>-51</v>
      </c>
      <c r="W253" s="16">
        <f t="shared" si="48"/>
        <v>0</v>
      </c>
      <c r="AB253" s="9">
        <f t="shared" si="40"/>
        <v>0</v>
      </c>
      <c r="AC253" s="9">
        <f t="shared" si="41"/>
        <v>0</v>
      </c>
      <c r="AD253" s="5">
        <f t="shared" si="49"/>
        <v>11</v>
      </c>
      <c r="AE253" s="5">
        <f t="shared" si="42"/>
        <v>0</v>
      </c>
      <c r="AF253" s="11">
        <f t="shared" si="43"/>
        <v>0</v>
      </c>
    </row>
    <row r="254" spans="4:32" x14ac:dyDescent="0.2">
      <c r="D254" s="5">
        <f>IF('Données brutes'!T233="Oui",2,IF('Données brutes'!T233="Non",0,0))</f>
        <v>0</v>
      </c>
      <c r="F254" s="5">
        <f>IF('Données brutes'!V233="Oui",1,IF('Données brutes'!V233="Non",0,0))</f>
        <v>0</v>
      </c>
      <c r="H254" s="5">
        <f>IF('Données brutes'!X233="Oui",1,IF('Données brutes'!X233="Non",0,IF('Données brutes'!X233="NA","NA",0)))</f>
        <v>0</v>
      </c>
      <c r="J254" s="5">
        <f>IF('Données brutes'!Z233="Oui",1,IF('Données brutes'!Z233="Non",0,IF('Données brutes'!Z233="NA","NA",0)))</f>
        <v>0</v>
      </c>
      <c r="L254" s="5">
        <f>IF('Données brutes'!AB233="Oui",1,IF('Données brutes'!AB233="Non",0,0))</f>
        <v>0</v>
      </c>
      <c r="M254" s="5">
        <f>IF('Données brutes'!AC233="Oui",1,IF('Données brutes'!AC233="Non",0,0))</f>
        <v>0</v>
      </c>
      <c r="O254" s="5">
        <f>IF('Données brutes'!AE233="Oui",1,IF('Données brutes'!AE233="Non",0,0))</f>
        <v>0</v>
      </c>
      <c r="Q254" s="5">
        <f>IF('Données brutes'!AG233="Oui",1,IF('Données brutes'!AG233="Non",0,0))</f>
        <v>0</v>
      </c>
      <c r="S254" s="9">
        <f t="shared" si="44"/>
        <v>0</v>
      </c>
      <c r="T254" s="14">
        <f t="shared" si="45"/>
        <v>-51</v>
      </c>
      <c r="U254" s="14">
        <f t="shared" si="46"/>
        <v>-51</v>
      </c>
      <c r="V254" s="9">
        <f t="shared" si="47"/>
        <v>-51</v>
      </c>
      <c r="W254" s="16">
        <f t="shared" si="48"/>
        <v>0</v>
      </c>
      <c r="AB254" s="9">
        <f t="shared" si="40"/>
        <v>0</v>
      </c>
      <c r="AC254" s="9">
        <f t="shared" si="41"/>
        <v>0</v>
      </c>
      <c r="AD254" s="5">
        <f t="shared" si="49"/>
        <v>11</v>
      </c>
      <c r="AE254" s="5">
        <f t="shared" si="42"/>
        <v>0</v>
      </c>
      <c r="AF254" s="11">
        <f t="shared" si="43"/>
        <v>0</v>
      </c>
    </row>
    <row r="255" spans="4:32" x14ac:dyDescent="0.2">
      <c r="D255" s="5">
        <f>IF('Données brutes'!T234="Oui",2,IF('Données brutes'!T234="Non",0,0))</f>
        <v>0</v>
      </c>
      <c r="F255" s="5">
        <f>IF('Données brutes'!V234="Oui",1,IF('Données brutes'!V234="Non",0,0))</f>
        <v>0</v>
      </c>
      <c r="H255" s="5">
        <f>IF('Données brutes'!X234="Oui",1,IF('Données brutes'!X234="Non",0,IF('Données brutes'!X234="NA","NA",0)))</f>
        <v>0</v>
      </c>
      <c r="J255" s="5">
        <f>IF('Données brutes'!Z234="Oui",1,IF('Données brutes'!Z234="Non",0,IF('Données brutes'!Z234="NA","NA",0)))</f>
        <v>0</v>
      </c>
      <c r="L255" s="5">
        <f>IF('Données brutes'!AB234="Oui",1,IF('Données brutes'!AB234="Non",0,0))</f>
        <v>0</v>
      </c>
      <c r="M255" s="5">
        <f>IF('Données brutes'!AC234="Oui",1,IF('Données brutes'!AC234="Non",0,0))</f>
        <v>0</v>
      </c>
      <c r="O255" s="5">
        <f>IF('Données brutes'!AE234="Oui",1,IF('Données brutes'!AE234="Non",0,0))</f>
        <v>0</v>
      </c>
      <c r="Q255" s="5">
        <f>IF('Données brutes'!AG234="Oui",1,IF('Données brutes'!AG234="Non",0,0))</f>
        <v>0</v>
      </c>
      <c r="S255" s="9">
        <f t="shared" si="44"/>
        <v>0</v>
      </c>
      <c r="T255" s="14">
        <f t="shared" si="45"/>
        <v>-51</v>
      </c>
      <c r="U255" s="14">
        <f t="shared" si="46"/>
        <v>-51</v>
      </c>
      <c r="V255" s="9">
        <f t="shared" si="47"/>
        <v>-51</v>
      </c>
      <c r="W255" s="16">
        <f t="shared" si="48"/>
        <v>0</v>
      </c>
      <c r="AB255" s="9">
        <f t="shared" si="40"/>
        <v>0</v>
      </c>
      <c r="AC255" s="9">
        <f t="shared" si="41"/>
        <v>0</v>
      </c>
      <c r="AD255" s="5">
        <f t="shared" si="49"/>
        <v>11</v>
      </c>
      <c r="AE255" s="5">
        <f t="shared" si="42"/>
        <v>0</v>
      </c>
      <c r="AF255" s="11">
        <f t="shared" si="43"/>
        <v>0</v>
      </c>
    </row>
    <row r="256" spans="4:32" x14ac:dyDescent="0.2">
      <c r="D256" s="5">
        <f>IF('Données brutes'!T235="Oui",2,IF('Données brutes'!T235="Non",0,0))</f>
        <v>0</v>
      </c>
      <c r="F256" s="5">
        <f>IF('Données brutes'!V235="Oui",1,IF('Données brutes'!V235="Non",0,0))</f>
        <v>0</v>
      </c>
      <c r="H256" s="5">
        <f>IF('Données brutes'!X235="Oui",1,IF('Données brutes'!X235="Non",0,IF('Données brutes'!X235="NA","NA",0)))</f>
        <v>0</v>
      </c>
      <c r="J256" s="5">
        <f>IF('Données brutes'!Z235="Oui",1,IF('Données brutes'!Z235="Non",0,IF('Données brutes'!Z235="NA","NA",0)))</f>
        <v>0</v>
      </c>
      <c r="L256" s="5">
        <f>IF('Données brutes'!AB235="Oui",1,IF('Données brutes'!AB235="Non",0,0))</f>
        <v>0</v>
      </c>
      <c r="M256" s="5">
        <f>IF('Données brutes'!AC235="Oui",1,IF('Données brutes'!AC235="Non",0,0))</f>
        <v>0</v>
      </c>
      <c r="O256" s="5">
        <f>IF('Données brutes'!AE235="Oui",1,IF('Données brutes'!AE235="Non",0,0))</f>
        <v>0</v>
      </c>
      <c r="Q256" s="5">
        <f>IF('Données brutes'!AG235="Oui",1,IF('Données brutes'!AG235="Non",0,0))</f>
        <v>0</v>
      </c>
      <c r="S256" s="9">
        <f t="shared" si="44"/>
        <v>0</v>
      </c>
      <c r="T256" s="14">
        <f t="shared" si="45"/>
        <v>-51</v>
      </c>
      <c r="U256" s="14">
        <f t="shared" si="46"/>
        <v>-51</v>
      </c>
      <c r="V256" s="9">
        <f t="shared" si="47"/>
        <v>-51</v>
      </c>
      <c r="W256" s="16">
        <f t="shared" si="48"/>
        <v>0</v>
      </c>
      <c r="AB256" s="9">
        <f t="shared" si="40"/>
        <v>0</v>
      </c>
      <c r="AC256" s="9">
        <f t="shared" si="41"/>
        <v>0</v>
      </c>
      <c r="AD256" s="5">
        <f t="shared" si="49"/>
        <v>11</v>
      </c>
      <c r="AE256" s="5">
        <f t="shared" si="42"/>
        <v>0</v>
      </c>
      <c r="AF256" s="11">
        <f t="shared" si="43"/>
        <v>0</v>
      </c>
    </row>
    <row r="257" spans="4:32" x14ac:dyDescent="0.2">
      <c r="D257" s="5">
        <f>IF('Données brutes'!T236="Oui",2,IF('Données brutes'!T236="Non",0,0))</f>
        <v>0</v>
      </c>
      <c r="F257" s="5">
        <f>IF('Données brutes'!V236="Oui",1,IF('Données brutes'!V236="Non",0,0))</f>
        <v>0</v>
      </c>
      <c r="H257" s="5">
        <f>IF('Données brutes'!X236="Oui",1,IF('Données brutes'!X236="Non",0,IF('Données brutes'!X236="NA","NA",0)))</f>
        <v>0</v>
      </c>
      <c r="J257" s="5">
        <f>IF('Données brutes'!Z236="Oui",1,IF('Données brutes'!Z236="Non",0,IF('Données brutes'!Z236="NA","NA",0)))</f>
        <v>0</v>
      </c>
      <c r="L257" s="5">
        <f>IF('Données brutes'!AB236="Oui",1,IF('Données brutes'!AB236="Non",0,0))</f>
        <v>0</v>
      </c>
      <c r="M257" s="5">
        <f>IF('Données brutes'!AC236="Oui",1,IF('Données brutes'!AC236="Non",0,0))</f>
        <v>0</v>
      </c>
      <c r="O257" s="5">
        <f>IF('Données brutes'!AE236="Oui",1,IF('Données brutes'!AE236="Non",0,0))</f>
        <v>0</v>
      </c>
      <c r="Q257" s="5">
        <f>IF('Données brutes'!AG236="Oui",1,IF('Données brutes'!AG236="Non",0,0))</f>
        <v>0</v>
      </c>
      <c r="S257" s="9">
        <f t="shared" si="44"/>
        <v>0</v>
      </c>
      <c r="T257" s="14">
        <f t="shared" si="45"/>
        <v>-51</v>
      </c>
      <c r="U257" s="14">
        <f t="shared" si="46"/>
        <v>-51</v>
      </c>
      <c r="V257" s="9">
        <f t="shared" si="47"/>
        <v>-51</v>
      </c>
      <c r="W257" s="16">
        <f t="shared" si="48"/>
        <v>0</v>
      </c>
      <c r="AB257" s="9">
        <f t="shared" si="40"/>
        <v>0</v>
      </c>
      <c r="AC257" s="9">
        <f t="shared" si="41"/>
        <v>0</v>
      </c>
      <c r="AD257" s="5">
        <f t="shared" si="49"/>
        <v>11</v>
      </c>
      <c r="AE257" s="5">
        <f t="shared" si="42"/>
        <v>0</v>
      </c>
      <c r="AF257" s="11">
        <f t="shared" si="43"/>
        <v>0</v>
      </c>
    </row>
    <row r="258" spans="4:32" x14ac:dyDescent="0.2">
      <c r="D258" s="5">
        <f>IF('Données brutes'!T237="Oui",2,IF('Données brutes'!T237="Non",0,0))</f>
        <v>0</v>
      </c>
      <c r="F258" s="5">
        <f>IF('Données brutes'!V237="Oui",1,IF('Données brutes'!V237="Non",0,0))</f>
        <v>0</v>
      </c>
      <c r="H258" s="5">
        <f>IF('Données brutes'!X237="Oui",1,IF('Données brutes'!X237="Non",0,IF('Données brutes'!X237="NA","NA",0)))</f>
        <v>0</v>
      </c>
      <c r="J258" s="5">
        <f>IF('Données brutes'!Z237="Oui",1,IF('Données brutes'!Z237="Non",0,IF('Données brutes'!Z237="NA","NA",0)))</f>
        <v>0</v>
      </c>
      <c r="L258" s="5">
        <f>IF('Données brutes'!AB237="Oui",1,IF('Données brutes'!AB237="Non",0,0))</f>
        <v>0</v>
      </c>
      <c r="M258" s="5">
        <f>IF('Données brutes'!AC237="Oui",1,IF('Données brutes'!AC237="Non",0,0))</f>
        <v>0</v>
      </c>
      <c r="O258" s="5">
        <f>IF('Données brutes'!AE237="Oui",1,IF('Données brutes'!AE237="Non",0,0))</f>
        <v>0</v>
      </c>
      <c r="Q258" s="5">
        <f>IF('Données brutes'!AG237="Oui",1,IF('Données brutes'!AG237="Non",0,0))</f>
        <v>0</v>
      </c>
      <c r="S258" s="9">
        <f t="shared" si="44"/>
        <v>0</v>
      </c>
      <c r="T258" s="14">
        <f t="shared" si="45"/>
        <v>-51</v>
      </c>
      <c r="U258" s="14">
        <f t="shared" si="46"/>
        <v>-51</v>
      </c>
      <c r="V258" s="9">
        <f t="shared" si="47"/>
        <v>-51</v>
      </c>
      <c r="W258" s="16">
        <f t="shared" si="48"/>
        <v>0</v>
      </c>
      <c r="AB258" s="9">
        <f t="shared" si="40"/>
        <v>0</v>
      </c>
      <c r="AC258" s="9">
        <f t="shared" si="41"/>
        <v>0</v>
      </c>
      <c r="AD258" s="5">
        <f t="shared" si="49"/>
        <v>11</v>
      </c>
      <c r="AE258" s="5">
        <f t="shared" si="42"/>
        <v>0</v>
      </c>
      <c r="AF258" s="11">
        <f t="shared" si="43"/>
        <v>0</v>
      </c>
    </row>
    <row r="259" spans="4:32" x14ac:dyDescent="0.2">
      <c r="D259" s="5">
        <f>IF('Données brutes'!T238="Oui",2,IF('Données brutes'!T238="Non",0,0))</f>
        <v>0</v>
      </c>
      <c r="F259" s="5">
        <f>IF('Données brutes'!V238="Oui",1,IF('Données brutes'!V238="Non",0,0))</f>
        <v>0</v>
      </c>
      <c r="H259" s="5">
        <f>IF('Données brutes'!X238="Oui",1,IF('Données brutes'!X238="Non",0,IF('Données brutes'!X238="NA","NA",0)))</f>
        <v>0</v>
      </c>
      <c r="J259" s="5">
        <f>IF('Données brutes'!Z238="Oui",1,IF('Données brutes'!Z238="Non",0,IF('Données brutes'!Z238="NA","NA",0)))</f>
        <v>0</v>
      </c>
      <c r="L259" s="5">
        <f>IF('Données brutes'!AB238="Oui",1,IF('Données brutes'!AB238="Non",0,0))</f>
        <v>0</v>
      </c>
      <c r="M259" s="5">
        <f>IF('Données brutes'!AC238="Oui",1,IF('Données brutes'!AC238="Non",0,0))</f>
        <v>0</v>
      </c>
      <c r="O259" s="5">
        <f>IF('Données brutes'!AE238="Oui",1,IF('Données brutes'!AE238="Non",0,0))</f>
        <v>0</v>
      </c>
      <c r="Q259" s="5">
        <f>IF('Données brutes'!AG238="Oui",1,IF('Données brutes'!AG238="Non",0,0))</f>
        <v>0</v>
      </c>
      <c r="S259" s="9">
        <f t="shared" si="44"/>
        <v>0</v>
      </c>
      <c r="T259" s="14">
        <f t="shared" si="45"/>
        <v>-51</v>
      </c>
      <c r="U259" s="14">
        <f t="shared" si="46"/>
        <v>-51</v>
      </c>
      <c r="V259" s="9">
        <f t="shared" si="47"/>
        <v>-51</v>
      </c>
      <c r="W259" s="16">
        <f t="shared" si="48"/>
        <v>0</v>
      </c>
      <c r="AB259" s="9">
        <f t="shared" si="40"/>
        <v>0</v>
      </c>
      <c r="AC259" s="9">
        <f t="shared" si="41"/>
        <v>0</v>
      </c>
      <c r="AD259" s="5">
        <f t="shared" si="49"/>
        <v>11</v>
      </c>
      <c r="AE259" s="5">
        <f t="shared" si="42"/>
        <v>0</v>
      </c>
      <c r="AF259" s="11">
        <f t="shared" si="43"/>
        <v>0</v>
      </c>
    </row>
    <row r="260" spans="4:32" x14ac:dyDescent="0.2">
      <c r="D260" s="5">
        <f>IF('Données brutes'!T239="Oui",2,IF('Données brutes'!T239="Non",0,0))</f>
        <v>0</v>
      </c>
      <c r="F260" s="5">
        <f>IF('Données brutes'!V239="Oui",1,IF('Données brutes'!V239="Non",0,0))</f>
        <v>0</v>
      </c>
      <c r="H260" s="5">
        <f>IF('Données brutes'!X239="Oui",1,IF('Données brutes'!X239="Non",0,IF('Données brutes'!X239="NA","NA",0)))</f>
        <v>0</v>
      </c>
      <c r="J260" s="5">
        <f>IF('Données brutes'!Z239="Oui",1,IF('Données brutes'!Z239="Non",0,IF('Données brutes'!Z239="NA","NA",0)))</f>
        <v>0</v>
      </c>
      <c r="L260" s="5">
        <f>IF('Données brutes'!AB239="Oui",1,IF('Données brutes'!AB239="Non",0,0))</f>
        <v>0</v>
      </c>
      <c r="M260" s="5">
        <f>IF('Données brutes'!AC239="Oui",1,IF('Données brutes'!AC239="Non",0,0))</f>
        <v>0</v>
      </c>
      <c r="O260" s="5">
        <f>IF('Données brutes'!AE239="Oui",1,IF('Données brutes'!AE239="Non",0,0))</f>
        <v>0</v>
      </c>
      <c r="Q260" s="5">
        <f>IF('Données brutes'!AG239="Oui",1,IF('Données brutes'!AG239="Non",0,0))</f>
        <v>0</v>
      </c>
      <c r="S260" s="9">
        <f t="shared" si="44"/>
        <v>0</v>
      </c>
      <c r="T260" s="14">
        <f t="shared" si="45"/>
        <v>-51</v>
      </c>
      <c r="U260" s="14">
        <f t="shared" si="46"/>
        <v>-51</v>
      </c>
      <c r="V260" s="9">
        <f t="shared" si="47"/>
        <v>-51</v>
      </c>
      <c r="W260" s="16">
        <f t="shared" si="48"/>
        <v>0</v>
      </c>
      <c r="AB260" s="9">
        <f t="shared" si="40"/>
        <v>0</v>
      </c>
      <c r="AC260" s="9">
        <f t="shared" si="41"/>
        <v>0</v>
      </c>
      <c r="AD260" s="5">
        <f t="shared" si="49"/>
        <v>11</v>
      </c>
      <c r="AE260" s="5">
        <f t="shared" si="42"/>
        <v>0</v>
      </c>
      <c r="AF260" s="11">
        <f t="shared" si="43"/>
        <v>0</v>
      </c>
    </row>
    <row r="261" spans="4:32" x14ac:dyDescent="0.2">
      <c r="D261" s="5">
        <f>IF('Données brutes'!T240="Oui",2,IF('Données brutes'!T240="Non",0,0))</f>
        <v>0</v>
      </c>
      <c r="F261" s="5">
        <f>IF('Données brutes'!V240="Oui",1,IF('Données brutes'!V240="Non",0,0))</f>
        <v>0</v>
      </c>
      <c r="H261" s="5">
        <f>IF('Données brutes'!X240="Oui",1,IF('Données brutes'!X240="Non",0,IF('Données brutes'!X240="NA","NA",0)))</f>
        <v>0</v>
      </c>
      <c r="J261" s="5">
        <f>IF('Données brutes'!Z240="Oui",1,IF('Données brutes'!Z240="Non",0,IF('Données brutes'!Z240="NA","NA",0)))</f>
        <v>0</v>
      </c>
      <c r="L261" s="5">
        <f>IF('Données brutes'!AB240="Oui",1,IF('Données brutes'!AB240="Non",0,0))</f>
        <v>0</v>
      </c>
      <c r="M261" s="5">
        <f>IF('Données brutes'!AC240="Oui",1,IF('Données brutes'!AC240="Non",0,0))</f>
        <v>0</v>
      </c>
      <c r="O261" s="5">
        <f>IF('Données brutes'!AE240="Oui",1,IF('Données brutes'!AE240="Non",0,0))</f>
        <v>0</v>
      </c>
      <c r="Q261" s="5">
        <f>IF('Données brutes'!AG240="Oui",1,IF('Données brutes'!AG240="Non",0,0))</f>
        <v>0</v>
      </c>
      <c r="S261" s="9">
        <f t="shared" si="44"/>
        <v>0</v>
      </c>
      <c r="T261" s="14">
        <f t="shared" si="45"/>
        <v>-51</v>
      </c>
      <c r="U261" s="14">
        <f t="shared" si="46"/>
        <v>-51</v>
      </c>
      <c r="V261" s="9">
        <f t="shared" si="47"/>
        <v>-51</v>
      </c>
      <c r="W261" s="16">
        <f t="shared" si="48"/>
        <v>0</v>
      </c>
      <c r="AB261" s="9">
        <f t="shared" si="40"/>
        <v>0</v>
      </c>
      <c r="AC261" s="9">
        <f t="shared" si="41"/>
        <v>0</v>
      </c>
      <c r="AD261" s="5">
        <f t="shared" si="49"/>
        <v>11</v>
      </c>
      <c r="AE261" s="5">
        <f t="shared" si="42"/>
        <v>0</v>
      </c>
      <c r="AF261" s="11">
        <f t="shared" si="43"/>
        <v>0</v>
      </c>
    </row>
    <row r="262" spans="4:32" x14ac:dyDescent="0.2">
      <c r="D262" s="5">
        <f>IF('Données brutes'!T241="Oui",2,IF('Données brutes'!T241="Non",0,0))</f>
        <v>0</v>
      </c>
      <c r="F262" s="5">
        <f>IF('Données brutes'!V241="Oui",1,IF('Données brutes'!V241="Non",0,0))</f>
        <v>0</v>
      </c>
      <c r="H262" s="5">
        <f>IF('Données brutes'!X241="Oui",1,IF('Données brutes'!X241="Non",0,IF('Données brutes'!X241="NA","NA",0)))</f>
        <v>0</v>
      </c>
      <c r="J262" s="5">
        <f>IF('Données brutes'!Z241="Oui",1,IF('Données brutes'!Z241="Non",0,IF('Données brutes'!Z241="NA","NA",0)))</f>
        <v>0</v>
      </c>
      <c r="L262" s="5">
        <f>IF('Données brutes'!AB241="Oui",1,IF('Données brutes'!AB241="Non",0,0))</f>
        <v>0</v>
      </c>
      <c r="M262" s="5">
        <f>IF('Données brutes'!AC241="Oui",1,IF('Données brutes'!AC241="Non",0,0))</f>
        <v>0</v>
      </c>
      <c r="O262" s="5">
        <f>IF('Données brutes'!AE241="Oui",1,IF('Données brutes'!AE241="Non",0,0))</f>
        <v>0</v>
      </c>
      <c r="Q262" s="5">
        <f>IF('Données brutes'!AG241="Oui",1,IF('Données brutes'!AG241="Non",0,0))</f>
        <v>0</v>
      </c>
      <c r="S262" s="9">
        <f t="shared" si="44"/>
        <v>0</v>
      </c>
      <c r="T262" s="14">
        <f t="shared" si="45"/>
        <v>-51</v>
      </c>
      <c r="U262" s="14">
        <f t="shared" si="46"/>
        <v>-51</v>
      </c>
      <c r="V262" s="9">
        <f t="shared" si="47"/>
        <v>-51</v>
      </c>
      <c r="W262" s="16">
        <f t="shared" si="48"/>
        <v>0</v>
      </c>
      <c r="AB262" s="9">
        <f t="shared" si="40"/>
        <v>0</v>
      </c>
      <c r="AC262" s="9">
        <f t="shared" si="41"/>
        <v>0</v>
      </c>
      <c r="AD262" s="5">
        <f t="shared" si="49"/>
        <v>11</v>
      </c>
      <c r="AE262" s="5">
        <f t="shared" si="42"/>
        <v>0</v>
      </c>
      <c r="AF262" s="11">
        <f t="shared" si="43"/>
        <v>0</v>
      </c>
    </row>
    <row r="263" spans="4:32" x14ac:dyDescent="0.2">
      <c r="D263" s="5">
        <f>IF('Données brutes'!T242="Oui",2,IF('Données brutes'!T242="Non",0,0))</f>
        <v>0</v>
      </c>
      <c r="F263" s="5">
        <f>IF('Données brutes'!V242="Oui",1,IF('Données brutes'!V242="Non",0,0))</f>
        <v>0</v>
      </c>
      <c r="H263" s="5">
        <f>IF('Données brutes'!X242="Oui",1,IF('Données brutes'!X242="Non",0,IF('Données brutes'!X242="NA","NA",0)))</f>
        <v>0</v>
      </c>
      <c r="J263" s="5">
        <f>IF('Données brutes'!Z242="Oui",1,IF('Données brutes'!Z242="Non",0,IF('Données brutes'!Z242="NA","NA",0)))</f>
        <v>0</v>
      </c>
      <c r="L263" s="5">
        <f>IF('Données brutes'!AB242="Oui",1,IF('Données brutes'!AB242="Non",0,0))</f>
        <v>0</v>
      </c>
      <c r="M263" s="5">
        <f>IF('Données brutes'!AC242="Oui",1,IF('Données brutes'!AC242="Non",0,0))</f>
        <v>0</v>
      </c>
      <c r="O263" s="5">
        <f>IF('Données brutes'!AE242="Oui",1,IF('Données brutes'!AE242="Non",0,0))</f>
        <v>0</v>
      </c>
      <c r="Q263" s="5">
        <f>IF('Données brutes'!AG242="Oui",1,IF('Données brutes'!AG242="Non",0,0))</f>
        <v>0</v>
      </c>
      <c r="S263" s="9">
        <f t="shared" si="44"/>
        <v>0</v>
      </c>
      <c r="T263" s="14">
        <f t="shared" si="45"/>
        <v>-51</v>
      </c>
      <c r="U263" s="14">
        <f t="shared" si="46"/>
        <v>-51</v>
      </c>
      <c r="V263" s="9">
        <f t="shared" si="47"/>
        <v>-51</v>
      </c>
      <c r="W263" s="16">
        <f t="shared" si="48"/>
        <v>0</v>
      </c>
      <c r="AB263" s="9">
        <f t="shared" si="40"/>
        <v>0</v>
      </c>
      <c r="AC263" s="9">
        <f t="shared" si="41"/>
        <v>0</v>
      </c>
      <c r="AD263" s="5">
        <f t="shared" si="49"/>
        <v>11</v>
      </c>
      <c r="AE263" s="5">
        <f t="shared" si="42"/>
        <v>0</v>
      </c>
      <c r="AF263" s="11">
        <f t="shared" si="43"/>
        <v>0</v>
      </c>
    </row>
    <row r="264" spans="4:32" x14ac:dyDescent="0.2">
      <c r="D264" s="5">
        <f>IF('Données brutes'!T243="Oui",2,IF('Données brutes'!T243="Non",0,0))</f>
        <v>0</v>
      </c>
      <c r="F264" s="5">
        <f>IF('Données brutes'!V243="Oui",1,IF('Données brutes'!V243="Non",0,0))</f>
        <v>0</v>
      </c>
      <c r="H264" s="5">
        <f>IF('Données brutes'!X243="Oui",1,IF('Données brutes'!X243="Non",0,IF('Données brutes'!X243="NA","NA",0)))</f>
        <v>0</v>
      </c>
      <c r="J264" s="5">
        <f>IF('Données brutes'!Z243="Oui",1,IF('Données brutes'!Z243="Non",0,IF('Données brutes'!Z243="NA","NA",0)))</f>
        <v>0</v>
      </c>
      <c r="L264" s="5">
        <f>IF('Données brutes'!AB243="Oui",1,IF('Données brutes'!AB243="Non",0,0))</f>
        <v>0</v>
      </c>
      <c r="M264" s="5">
        <f>IF('Données brutes'!AC243="Oui",1,IF('Données brutes'!AC243="Non",0,0))</f>
        <v>0</v>
      </c>
      <c r="O264" s="5">
        <f>IF('Données brutes'!AE243="Oui",1,IF('Données brutes'!AE243="Non",0,0))</f>
        <v>0</v>
      </c>
      <c r="Q264" s="5">
        <f>IF('Données brutes'!AG243="Oui",1,IF('Données brutes'!AG243="Non",0,0))</f>
        <v>0</v>
      </c>
      <c r="S264" s="9">
        <f t="shared" si="44"/>
        <v>0</v>
      </c>
      <c r="T264" s="14">
        <f t="shared" si="45"/>
        <v>-51</v>
      </c>
      <c r="U264" s="14">
        <f t="shared" si="46"/>
        <v>-51</v>
      </c>
      <c r="V264" s="9">
        <f t="shared" si="47"/>
        <v>-51</v>
      </c>
      <c r="W264" s="16">
        <f t="shared" si="48"/>
        <v>0</v>
      </c>
      <c r="AB264" s="9">
        <f t="shared" si="40"/>
        <v>0</v>
      </c>
      <c r="AC264" s="9">
        <f t="shared" si="41"/>
        <v>0</v>
      </c>
      <c r="AD264" s="5">
        <f t="shared" si="49"/>
        <v>11</v>
      </c>
      <c r="AE264" s="5">
        <f t="shared" si="42"/>
        <v>0</v>
      </c>
      <c r="AF264" s="11">
        <f t="shared" si="43"/>
        <v>0</v>
      </c>
    </row>
    <row r="265" spans="4:32" x14ac:dyDescent="0.2">
      <c r="D265" s="5">
        <f>IF('Données brutes'!T244="Oui",2,IF('Données brutes'!T244="Non",0,0))</f>
        <v>0</v>
      </c>
      <c r="F265" s="5">
        <f>IF('Données brutes'!V244="Oui",1,IF('Données brutes'!V244="Non",0,0))</f>
        <v>0</v>
      </c>
      <c r="H265" s="5">
        <f>IF('Données brutes'!X244="Oui",1,IF('Données brutes'!X244="Non",0,IF('Données brutes'!X244="NA","NA",0)))</f>
        <v>0</v>
      </c>
      <c r="J265" s="5">
        <f>IF('Données brutes'!Z244="Oui",1,IF('Données brutes'!Z244="Non",0,IF('Données brutes'!Z244="NA","NA",0)))</f>
        <v>0</v>
      </c>
      <c r="L265" s="5">
        <f>IF('Données brutes'!AB244="Oui",1,IF('Données brutes'!AB244="Non",0,0))</f>
        <v>0</v>
      </c>
      <c r="M265" s="5">
        <f>IF('Données brutes'!AC244="Oui",1,IF('Données brutes'!AC244="Non",0,0))</f>
        <v>0</v>
      </c>
      <c r="O265" s="5">
        <f>IF('Données brutes'!AE244="Oui",1,IF('Données brutes'!AE244="Non",0,0))</f>
        <v>0</v>
      </c>
      <c r="Q265" s="5">
        <f>IF('Données brutes'!AG244="Oui",1,IF('Données brutes'!AG244="Non",0,0))</f>
        <v>0</v>
      </c>
      <c r="S265" s="9">
        <f t="shared" si="44"/>
        <v>0</v>
      </c>
      <c r="T265" s="14">
        <f t="shared" si="45"/>
        <v>-51</v>
      </c>
      <c r="U265" s="14">
        <f t="shared" si="46"/>
        <v>-51</v>
      </c>
      <c r="V265" s="9">
        <f t="shared" si="47"/>
        <v>-51</v>
      </c>
      <c r="W265" s="16">
        <f t="shared" si="48"/>
        <v>0</v>
      </c>
      <c r="AB265" s="9">
        <f t="shared" si="40"/>
        <v>0</v>
      </c>
      <c r="AC265" s="9">
        <f t="shared" si="41"/>
        <v>0</v>
      </c>
      <c r="AD265" s="5">
        <f t="shared" si="49"/>
        <v>11</v>
      </c>
      <c r="AE265" s="5">
        <f t="shared" si="42"/>
        <v>0</v>
      </c>
      <c r="AF265" s="11">
        <f t="shared" si="43"/>
        <v>0</v>
      </c>
    </row>
    <row r="266" spans="4:32" x14ac:dyDescent="0.2">
      <c r="D266" s="5">
        <f>IF('Données brutes'!T245="Oui",2,IF('Données brutes'!T245="Non",0,0))</f>
        <v>0</v>
      </c>
      <c r="F266" s="5">
        <f>IF('Données brutes'!V245="Oui",1,IF('Données brutes'!V245="Non",0,0))</f>
        <v>0</v>
      </c>
      <c r="H266" s="5">
        <f>IF('Données brutes'!X245="Oui",1,IF('Données brutes'!X245="Non",0,IF('Données brutes'!X245="NA","NA",0)))</f>
        <v>0</v>
      </c>
      <c r="J266" s="5">
        <f>IF('Données brutes'!Z245="Oui",1,IF('Données brutes'!Z245="Non",0,IF('Données brutes'!Z245="NA","NA",0)))</f>
        <v>0</v>
      </c>
      <c r="L266" s="5">
        <f>IF('Données brutes'!AB245="Oui",1,IF('Données brutes'!AB245="Non",0,0))</f>
        <v>0</v>
      </c>
      <c r="M266" s="5">
        <f>IF('Données brutes'!AC245="Oui",1,IF('Données brutes'!AC245="Non",0,0))</f>
        <v>0</v>
      </c>
      <c r="O266" s="5">
        <f>IF('Données brutes'!AE245="Oui",1,IF('Données brutes'!AE245="Non",0,0))</f>
        <v>0</v>
      </c>
      <c r="Q266" s="5">
        <f>IF('Données brutes'!AG245="Oui",1,IF('Données brutes'!AG245="Non",0,0))</f>
        <v>0</v>
      </c>
      <c r="S266" s="9">
        <f t="shared" si="44"/>
        <v>0</v>
      </c>
      <c r="T266" s="14">
        <f t="shared" si="45"/>
        <v>-51</v>
      </c>
      <c r="U266" s="14">
        <f t="shared" si="46"/>
        <v>-51</v>
      </c>
      <c r="V266" s="9">
        <f t="shared" si="47"/>
        <v>-51</v>
      </c>
      <c r="W266" s="16">
        <f t="shared" si="48"/>
        <v>0</v>
      </c>
      <c r="AB266" s="9">
        <f t="shared" si="40"/>
        <v>0</v>
      </c>
      <c r="AC266" s="9">
        <f t="shared" si="41"/>
        <v>0</v>
      </c>
      <c r="AD266" s="5">
        <f t="shared" si="49"/>
        <v>11</v>
      </c>
      <c r="AE266" s="5">
        <f t="shared" si="42"/>
        <v>0</v>
      </c>
      <c r="AF266" s="11">
        <f t="shared" si="43"/>
        <v>0</v>
      </c>
    </row>
    <row r="267" spans="4:32" x14ac:dyDescent="0.2">
      <c r="D267" s="5">
        <f>IF('Données brutes'!T246="Oui",2,IF('Données brutes'!T246="Non",0,0))</f>
        <v>0</v>
      </c>
      <c r="F267" s="5">
        <f>IF('Données brutes'!V246="Oui",1,IF('Données brutes'!V246="Non",0,0))</f>
        <v>0</v>
      </c>
      <c r="H267" s="5">
        <f>IF('Données brutes'!X246="Oui",1,IF('Données brutes'!X246="Non",0,IF('Données brutes'!X246="NA","NA",0)))</f>
        <v>0</v>
      </c>
      <c r="J267" s="5">
        <f>IF('Données brutes'!Z246="Oui",1,IF('Données brutes'!Z246="Non",0,IF('Données brutes'!Z246="NA","NA",0)))</f>
        <v>0</v>
      </c>
      <c r="L267" s="5">
        <f>IF('Données brutes'!AB246="Oui",1,IF('Données brutes'!AB246="Non",0,0))</f>
        <v>0</v>
      </c>
      <c r="M267" s="5">
        <f>IF('Données brutes'!AC246="Oui",1,IF('Données brutes'!AC246="Non",0,0))</f>
        <v>0</v>
      </c>
      <c r="O267" s="5">
        <f>IF('Données brutes'!AE246="Oui",1,IF('Données brutes'!AE246="Non",0,0))</f>
        <v>0</v>
      </c>
      <c r="Q267" s="5">
        <f>IF('Données brutes'!AG246="Oui",1,IF('Données brutes'!AG246="Non",0,0))</f>
        <v>0</v>
      </c>
      <c r="S267" s="9">
        <f t="shared" si="44"/>
        <v>0</v>
      </c>
      <c r="T267" s="14">
        <f t="shared" si="45"/>
        <v>-51</v>
      </c>
      <c r="U267" s="14">
        <f t="shared" si="46"/>
        <v>-51</v>
      </c>
      <c r="V267" s="9">
        <f t="shared" si="47"/>
        <v>-51</v>
      </c>
      <c r="W267" s="16">
        <f t="shared" si="48"/>
        <v>0</v>
      </c>
      <c r="AB267" s="9">
        <f t="shared" si="40"/>
        <v>0</v>
      </c>
      <c r="AC267" s="9">
        <f t="shared" si="41"/>
        <v>0</v>
      </c>
      <c r="AD267" s="5">
        <f t="shared" si="49"/>
        <v>11</v>
      </c>
      <c r="AE267" s="5">
        <f t="shared" si="42"/>
        <v>0</v>
      </c>
      <c r="AF267" s="11">
        <f t="shared" si="43"/>
        <v>0</v>
      </c>
    </row>
    <row r="268" spans="4:32" x14ac:dyDescent="0.2">
      <c r="D268" s="5">
        <f>IF('Données brutes'!T247="Oui",2,IF('Données brutes'!T247="Non",0,0))</f>
        <v>0</v>
      </c>
      <c r="F268" s="5">
        <f>IF('Données brutes'!V247="Oui",1,IF('Données brutes'!V247="Non",0,0))</f>
        <v>0</v>
      </c>
      <c r="H268" s="5">
        <f>IF('Données brutes'!X247="Oui",1,IF('Données brutes'!X247="Non",0,IF('Données brutes'!X247="NA","NA",0)))</f>
        <v>0</v>
      </c>
      <c r="J268" s="5">
        <f>IF('Données brutes'!Z247="Oui",1,IF('Données brutes'!Z247="Non",0,IF('Données brutes'!Z247="NA","NA",0)))</f>
        <v>0</v>
      </c>
      <c r="L268" s="5">
        <f>IF('Données brutes'!AB247="Oui",1,IF('Données brutes'!AB247="Non",0,0))</f>
        <v>0</v>
      </c>
      <c r="M268" s="5">
        <f>IF('Données brutes'!AC247="Oui",1,IF('Données brutes'!AC247="Non",0,0))</f>
        <v>0</v>
      </c>
      <c r="O268" s="5">
        <f>IF('Données brutes'!AE247="Oui",1,IF('Données brutes'!AE247="Non",0,0))</f>
        <v>0</v>
      </c>
      <c r="Q268" s="5">
        <f>IF('Données brutes'!AG247="Oui",1,IF('Données brutes'!AG247="Non",0,0))</f>
        <v>0</v>
      </c>
      <c r="S268" s="9">
        <f t="shared" si="44"/>
        <v>0</v>
      </c>
      <c r="T268" s="14">
        <f t="shared" si="45"/>
        <v>-51</v>
      </c>
      <c r="U268" s="14">
        <f t="shared" si="46"/>
        <v>-51</v>
      </c>
      <c r="V268" s="9">
        <f t="shared" si="47"/>
        <v>-51</v>
      </c>
      <c r="W268" s="16">
        <f t="shared" si="48"/>
        <v>0</v>
      </c>
      <c r="AB268" s="9">
        <f t="shared" si="40"/>
        <v>0</v>
      </c>
      <c r="AC268" s="9">
        <f t="shared" si="41"/>
        <v>0</v>
      </c>
      <c r="AD268" s="5">
        <f t="shared" si="49"/>
        <v>11</v>
      </c>
      <c r="AE268" s="5">
        <f t="shared" si="42"/>
        <v>0</v>
      </c>
      <c r="AF268" s="11">
        <f t="shared" si="43"/>
        <v>0</v>
      </c>
    </row>
    <row r="269" spans="4:32" x14ac:dyDescent="0.2">
      <c r="D269" s="5">
        <f>IF('Données brutes'!T248="Oui",2,IF('Données brutes'!T248="Non",0,0))</f>
        <v>0</v>
      </c>
      <c r="F269" s="5">
        <f>IF('Données brutes'!V248="Oui",1,IF('Données brutes'!V248="Non",0,0))</f>
        <v>0</v>
      </c>
      <c r="H269" s="5">
        <f>IF('Données brutes'!X248="Oui",1,IF('Données brutes'!X248="Non",0,IF('Données brutes'!X248="NA","NA",0)))</f>
        <v>0</v>
      </c>
      <c r="J269" s="5">
        <f>IF('Données brutes'!Z248="Oui",1,IF('Données brutes'!Z248="Non",0,IF('Données brutes'!Z248="NA","NA",0)))</f>
        <v>0</v>
      </c>
      <c r="L269" s="5">
        <f>IF('Données brutes'!AB248="Oui",1,IF('Données brutes'!AB248="Non",0,0))</f>
        <v>0</v>
      </c>
      <c r="M269" s="5">
        <f>IF('Données brutes'!AC248="Oui",1,IF('Données brutes'!AC248="Non",0,0))</f>
        <v>0</v>
      </c>
      <c r="O269" s="5">
        <f>IF('Données brutes'!AE248="Oui",1,IF('Données brutes'!AE248="Non",0,0))</f>
        <v>0</v>
      </c>
      <c r="Q269" s="5">
        <f>IF('Données brutes'!AG248="Oui",1,IF('Données brutes'!AG248="Non",0,0))</f>
        <v>0</v>
      </c>
      <c r="S269" s="9">
        <f t="shared" si="44"/>
        <v>0</v>
      </c>
      <c r="T269" s="14">
        <f t="shared" si="45"/>
        <v>-51</v>
      </c>
      <c r="U269" s="14">
        <f t="shared" si="46"/>
        <v>-51</v>
      </c>
      <c r="V269" s="9">
        <f t="shared" si="47"/>
        <v>-51</v>
      </c>
      <c r="W269" s="16">
        <f t="shared" si="48"/>
        <v>0</v>
      </c>
      <c r="AB269" s="9">
        <f t="shared" si="40"/>
        <v>0</v>
      </c>
      <c r="AC269" s="9">
        <f t="shared" si="41"/>
        <v>0</v>
      </c>
      <c r="AD269" s="5">
        <f t="shared" si="49"/>
        <v>11</v>
      </c>
      <c r="AE269" s="5">
        <f t="shared" si="42"/>
        <v>0</v>
      </c>
      <c r="AF269" s="11">
        <f t="shared" si="43"/>
        <v>0</v>
      </c>
    </row>
    <row r="270" spans="4:32" x14ac:dyDescent="0.2">
      <c r="D270" s="5">
        <f>IF('Données brutes'!T249="Oui",2,IF('Données brutes'!T249="Non",0,0))</f>
        <v>0</v>
      </c>
      <c r="F270" s="5">
        <f>IF('Données brutes'!V249="Oui",1,IF('Données brutes'!V249="Non",0,0))</f>
        <v>0</v>
      </c>
      <c r="H270" s="5">
        <f>IF('Données brutes'!X249="Oui",1,IF('Données brutes'!X249="Non",0,IF('Données brutes'!X249="NA","NA",0)))</f>
        <v>0</v>
      </c>
      <c r="J270" s="5">
        <f>IF('Données brutes'!Z249="Oui",1,IF('Données brutes'!Z249="Non",0,IF('Données brutes'!Z249="NA","NA",0)))</f>
        <v>0</v>
      </c>
      <c r="L270" s="5">
        <f>IF('Données brutes'!AB249="Oui",1,IF('Données brutes'!AB249="Non",0,0))</f>
        <v>0</v>
      </c>
      <c r="M270" s="5">
        <f>IF('Données brutes'!AC249="Oui",1,IF('Données brutes'!AC249="Non",0,0))</f>
        <v>0</v>
      </c>
      <c r="O270" s="5">
        <f>IF('Données brutes'!AE249="Oui",1,IF('Données brutes'!AE249="Non",0,0))</f>
        <v>0</v>
      </c>
      <c r="Q270" s="5">
        <f>IF('Données brutes'!AG249="Oui",1,IF('Données brutes'!AG249="Non",0,0))</f>
        <v>0</v>
      </c>
      <c r="S270" s="9">
        <f t="shared" si="44"/>
        <v>0</v>
      </c>
      <c r="T270" s="14">
        <f t="shared" si="45"/>
        <v>-51</v>
      </c>
      <c r="U270" s="14">
        <f t="shared" si="46"/>
        <v>-51</v>
      </c>
      <c r="V270" s="9">
        <f t="shared" si="47"/>
        <v>-51</v>
      </c>
      <c r="W270" s="16">
        <f t="shared" si="48"/>
        <v>0</v>
      </c>
      <c r="AB270" s="9">
        <f t="shared" si="40"/>
        <v>0</v>
      </c>
      <c r="AC270" s="9">
        <f t="shared" si="41"/>
        <v>0</v>
      </c>
      <c r="AD270" s="5">
        <f t="shared" si="49"/>
        <v>11</v>
      </c>
      <c r="AE270" s="5">
        <f t="shared" si="42"/>
        <v>0</v>
      </c>
      <c r="AF270" s="11">
        <f t="shared" si="43"/>
        <v>0</v>
      </c>
    </row>
    <row r="271" spans="4:32" x14ac:dyDescent="0.2">
      <c r="D271" s="5">
        <f>IF('Données brutes'!T250="Oui",2,IF('Données brutes'!T250="Non",0,0))</f>
        <v>0</v>
      </c>
      <c r="F271" s="5">
        <f>IF('Données brutes'!V250="Oui",1,IF('Données brutes'!V250="Non",0,0))</f>
        <v>0</v>
      </c>
      <c r="H271" s="5">
        <f>IF('Données brutes'!X250="Oui",1,IF('Données brutes'!X250="Non",0,IF('Données brutes'!X250="NA","NA",0)))</f>
        <v>0</v>
      </c>
      <c r="J271" s="5">
        <f>IF('Données brutes'!Z250="Oui",1,IF('Données brutes'!Z250="Non",0,IF('Données brutes'!Z250="NA","NA",0)))</f>
        <v>0</v>
      </c>
      <c r="L271" s="5">
        <f>IF('Données brutes'!AB250="Oui",1,IF('Données brutes'!AB250="Non",0,0))</f>
        <v>0</v>
      </c>
      <c r="M271" s="5">
        <f>IF('Données brutes'!AC250="Oui",1,IF('Données brutes'!AC250="Non",0,0))</f>
        <v>0</v>
      </c>
      <c r="O271" s="5">
        <f>IF('Données brutes'!AE250="Oui",1,IF('Données brutes'!AE250="Non",0,0))</f>
        <v>0</v>
      </c>
      <c r="Q271" s="5">
        <f>IF('Données brutes'!AG250="Oui",1,IF('Données brutes'!AG250="Non",0,0))</f>
        <v>0</v>
      </c>
      <c r="S271" s="9">
        <f t="shared" si="44"/>
        <v>0</v>
      </c>
      <c r="T271" s="14">
        <f t="shared" si="45"/>
        <v>-51</v>
      </c>
      <c r="U271" s="14">
        <f t="shared" si="46"/>
        <v>-51</v>
      </c>
      <c r="V271" s="9">
        <f t="shared" si="47"/>
        <v>-51</v>
      </c>
      <c r="W271" s="16">
        <f t="shared" si="48"/>
        <v>0</v>
      </c>
      <c r="AB271" s="9">
        <f t="shared" si="40"/>
        <v>0</v>
      </c>
      <c r="AC271" s="9">
        <f t="shared" si="41"/>
        <v>0</v>
      </c>
      <c r="AD271" s="5">
        <f t="shared" si="49"/>
        <v>11</v>
      </c>
      <c r="AE271" s="5">
        <f t="shared" si="42"/>
        <v>0</v>
      </c>
      <c r="AF271" s="11">
        <f t="shared" si="43"/>
        <v>0</v>
      </c>
    </row>
    <row r="272" spans="4:32" x14ac:dyDescent="0.2">
      <c r="D272" s="5">
        <f>IF('Données brutes'!T251="Oui",2,IF('Données brutes'!T251="Non",0,0))</f>
        <v>0</v>
      </c>
      <c r="F272" s="5">
        <f>IF('Données brutes'!V251="Oui",1,IF('Données brutes'!V251="Non",0,0))</f>
        <v>0</v>
      </c>
      <c r="H272" s="5">
        <f>IF('Données brutes'!X251="Oui",1,IF('Données brutes'!X251="Non",0,IF('Données brutes'!X251="NA","NA",0)))</f>
        <v>0</v>
      </c>
      <c r="J272" s="5">
        <f>IF('Données brutes'!Z251="Oui",1,IF('Données brutes'!Z251="Non",0,IF('Données brutes'!Z251="NA","NA",0)))</f>
        <v>0</v>
      </c>
      <c r="L272" s="5">
        <f>IF('Données brutes'!AB251="Oui",1,IF('Données brutes'!AB251="Non",0,0))</f>
        <v>0</v>
      </c>
      <c r="M272" s="5">
        <f>IF('Données brutes'!AC251="Oui",1,IF('Données brutes'!AC251="Non",0,0))</f>
        <v>0</v>
      </c>
      <c r="O272" s="5">
        <f>IF('Données brutes'!AE251="Oui",1,IF('Données brutes'!AE251="Non",0,0))</f>
        <v>0</v>
      </c>
      <c r="Q272" s="5">
        <f>IF('Données brutes'!AG251="Oui",1,IF('Données brutes'!AG251="Non",0,0))</f>
        <v>0</v>
      </c>
      <c r="S272" s="9">
        <f t="shared" si="44"/>
        <v>0</v>
      </c>
      <c r="T272" s="14">
        <f t="shared" si="45"/>
        <v>-51</v>
      </c>
      <c r="U272" s="14">
        <f t="shared" si="46"/>
        <v>-51</v>
      </c>
      <c r="V272" s="9">
        <f t="shared" si="47"/>
        <v>-51</v>
      </c>
      <c r="W272" s="16">
        <f t="shared" si="48"/>
        <v>0</v>
      </c>
      <c r="AB272" s="9">
        <f t="shared" si="40"/>
        <v>0</v>
      </c>
      <c r="AC272" s="9">
        <f t="shared" si="41"/>
        <v>0</v>
      </c>
      <c r="AD272" s="5">
        <f t="shared" si="49"/>
        <v>11</v>
      </c>
      <c r="AE272" s="5">
        <f t="shared" si="42"/>
        <v>0</v>
      </c>
      <c r="AF272" s="11">
        <f t="shared" si="43"/>
        <v>0</v>
      </c>
    </row>
    <row r="273" spans="4:32" x14ac:dyDescent="0.2">
      <c r="D273" s="5">
        <f>IF('Données brutes'!T252="Oui",2,IF('Données brutes'!T252="Non",0,0))</f>
        <v>0</v>
      </c>
      <c r="F273" s="5">
        <f>IF('Données brutes'!V252="Oui",1,IF('Données brutes'!V252="Non",0,0))</f>
        <v>0</v>
      </c>
      <c r="H273" s="5">
        <f>IF('Données brutes'!X252="Oui",1,IF('Données brutes'!X252="Non",0,IF('Données brutes'!X252="NA","NA",0)))</f>
        <v>0</v>
      </c>
      <c r="J273" s="5">
        <f>IF('Données brutes'!Z252="Oui",1,IF('Données brutes'!Z252="Non",0,IF('Données brutes'!Z252="NA","NA",0)))</f>
        <v>0</v>
      </c>
      <c r="L273" s="5">
        <f>IF('Données brutes'!AB252="Oui",1,IF('Données brutes'!AB252="Non",0,0))</f>
        <v>0</v>
      </c>
      <c r="M273" s="5">
        <f>IF('Données brutes'!AC252="Oui",1,IF('Données brutes'!AC252="Non",0,0))</f>
        <v>0</v>
      </c>
      <c r="O273" s="5">
        <f>IF('Données brutes'!AE252="Oui",1,IF('Données brutes'!AE252="Non",0,0))</f>
        <v>0</v>
      </c>
      <c r="Q273" s="5">
        <f>IF('Données brutes'!AG252="Oui",1,IF('Données brutes'!AG252="Non",0,0))</f>
        <v>0</v>
      </c>
      <c r="S273" s="9">
        <f t="shared" si="44"/>
        <v>0</v>
      </c>
      <c r="T273" s="14">
        <f t="shared" si="45"/>
        <v>-51</v>
      </c>
      <c r="U273" s="14">
        <f t="shared" si="46"/>
        <v>-51</v>
      </c>
      <c r="V273" s="9">
        <f t="shared" si="47"/>
        <v>-51</v>
      </c>
      <c r="W273" s="16">
        <f t="shared" si="48"/>
        <v>0</v>
      </c>
      <c r="AB273" s="9">
        <f t="shared" si="40"/>
        <v>0</v>
      </c>
      <c r="AC273" s="9">
        <f t="shared" si="41"/>
        <v>0</v>
      </c>
      <c r="AD273" s="5">
        <f t="shared" si="49"/>
        <v>11</v>
      </c>
      <c r="AE273" s="5">
        <f t="shared" si="42"/>
        <v>0</v>
      </c>
      <c r="AF273" s="11">
        <f t="shared" si="43"/>
        <v>0</v>
      </c>
    </row>
    <row r="274" spans="4:32" x14ac:dyDescent="0.2">
      <c r="D274" s="5">
        <f>IF('Données brutes'!T253="Oui",2,IF('Données brutes'!T253="Non",0,0))</f>
        <v>0</v>
      </c>
      <c r="F274" s="5">
        <f>IF('Données brutes'!V253="Oui",1,IF('Données brutes'!V253="Non",0,0))</f>
        <v>0</v>
      </c>
      <c r="H274" s="5">
        <f>IF('Données brutes'!X253="Oui",1,IF('Données brutes'!X253="Non",0,IF('Données brutes'!X253="NA","NA",0)))</f>
        <v>0</v>
      </c>
      <c r="J274" s="5">
        <f>IF('Données brutes'!Z253="Oui",1,IF('Données brutes'!Z253="Non",0,IF('Données brutes'!Z253="NA","NA",0)))</f>
        <v>0</v>
      </c>
      <c r="L274" s="5">
        <f>IF('Données brutes'!AB253="Oui",1,IF('Données brutes'!AB253="Non",0,0))</f>
        <v>0</v>
      </c>
      <c r="M274" s="5">
        <f>IF('Données brutes'!AC253="Oui",1,IF('Données brutes'!AC253="Non",0,0))</f>
        <v>0</v>
      </c>
      <c r="O274" s="5">
        <f>IF('Données brutes'!AE253="Oui",1,IF('Données brutes'!AE253="Non",0,0))</f>
        <v>0</v>
      </c>
      <c r="Q274" s="5">
        <f>IF('Données brutes'!AG253="Oui",1,IF('Données brutes'!AG253="Non",0,0))</f>
        <v>0</v>
      </c>
      <c r="S274" s="9">
        <f t="shared" si="44"/>
        <v>0</v>
      </c>
      <c r="T274" s="14">
        <f t="shared" si="45"/>
        <v>-51</v>
      </c>
      <c r="U274" s="14">
        <f t="shared" si="46"/>
        <v>-51</v>
      </c>
      <c r="V274" s="9">
        <f t="shared" si="47"/>
        <v>-51</v>
      </c>
      <c r="W274" s="16">
        <f t="shared" si="48"/>
        <v>0</v>
      </c>
      <c r="AB274" s="9">
        <f t="shared" si="40"/>
        <v>0</v>
      </c>
      <c r="AC274" s="9">
        <f t="shared" si="41"/>
        <v>0</v>
      </c>
      <c r="AD274" s="5">
        <f t="shared" si="49"/>
        <v>11</v>
      </c>
      <c r="AE274" s="5">
        <f t="shared" si="42"/>
        <v>0</v>
      </c>
      <c r="AF274" s="11">
        <f t="shared" si="43"/>
        <v>0</v>
      </c>
    </row>
    <row r="275" spans="4:32" x14ac:dyDescent="0.2">
      <c r="D275" s="5">
        <f>IF('Données brutes'!T254="Oui",2,IF('Données brutes'!T254="Non",0,0))</f>
        <v>0</v>
      </c>
      <c r="F275" s="5">
        <f>IF('Données brutes'!V254="Oui",1,IF('Données brutes'!V254="Non",0,0))</f>
        <v>0</v>
      </c>
      <c r="H275" s="5">
        <f>IF('Données brutes'!X254="Oui",1,IF('Données brutes'!X254="Non",0,IF('Données brutes'!X254="NA","NA",0)))</f>
        <v>0</v>
      </c>
      <c r="J275" s="5">
        <f>IF('Données brutes'!Z254="Oui",1,IF('Données brutes'!Z254="Non",0,IF('Données brutes'!Z254="NA","NA",0)))</f>
        <v>0</v>
      </c>
      <c r="L275" s="5">
        <f>IF('Données brutes'!AB254="Oui",1,IF('Données brutes'!AB254="Non",0,0))</f>
        <v>0</v>
      </c>
      <c r="M275" s="5">
        <f>IF('Données brutes'!AC254="Oui",1,IF('Données brutes'!AC254="Non",0,0))</f>
        <v>0</v>
      </c>
      <c r="O275" s="5">
        <f>IF('Données brutes'!AE254="Oui",1,IF('Données brutes'!AE254="Non",0,0))</f>
        <v>0</v>
      </c>
      <c r="Q275" s="5">
        <f>IF('Données brutes'!AG254="Oui",1,IF('Données brutes'!AG254="Non",0,0))</f>
        <v>0</v>
      </c>
      <c r="S275" s="9">
        <f t="shared" si="44"/>
        <v>0</v>
      </c>
      <c r="T275" s="14">
        <f t="shared" si="45"/>
        <v>-51</v>
      </c>
      <c r="U275" s="14">
        <f t="shared" si="46"/>
        <v>-51</v>
      </c>
      <c r="V275" s="9">
        <f t="shared" si="47"/>
        <v>-51</v>
      </c>
      <c r="W275" s="16">
        <f t="shared" si="48"/>
        <v>0</v>
      </c>
      <c r="AB275" s="9">
        <f t="shared" si="40"/>
        <v>0</v>
      </c>
      <c r="AC275" s="9">
        <f t="shared" si="41"/>
        <v>0</v>
      </c>
      <c r="AD275" s="5">
        <f t="shared" si="49"/>
        <v>11</v>
      </c>
      <c r="AE275" s="5">
        <f t="shared" si="42"/>
        <v>0</v>
      </c>
      <c r="AF275" s="11">
        <f t="shared" si="43"/>
        <v>0</v>
      </c>
    </row>
    <row r="276" spans="4:32" x14ac:dyDescent="0.2">
      <c r="D276" s="5">
        <f>IF('Données brutes'!T255="Oui",2,IF('Données brutes'!T255="Non",0,0))</f>
        <v>0</v>
      </c>
      <c r="F276" s="5">
        <f>IF('Données brutes'!V255="Oui",1,IF('Données brutes'!V255="Non",0,0))</f>
        <v>0</v>
      </c>
      <c r="H276" s="5">
        <f>IF('Données brutes'!X255="Oui",1,IF('Données brutes'!X255="Non",0,IF('Données brutes'!X255="NA","NA",0)))</f>
        <v>0</v>
      </c>
      <c r="J276" s="5">
        <f>IF('Données brutes'!Z255="Oui",1,IF('Données brutes'!Z255="Non",0,IF('Données brutes'!Z255="NA","NA",0)))</f>
        <v>0</v>
      </c>
      <c r="L276" s="5">
        <f>IF('Données brutes'!AB255="Oui",1,IF('Données brutes'!AB255="Non",0,0))</f>
        <v>0</v>
      </c>
      <c r="M276" s="5">
        <f>IF('Données brutes'!AC255="Oui",1,IF('Données brutes'!AC255="Non",0,0))</f>
        <v>0</v>
      </c>
      <c r="O276" s="5">
        <f>IF('Données brutes'!AE255="Oui",1,IF('Données brutes'!AE255="Non",0,0))</f>
        <v>0</v>
      </c>
      <c r="Q276" s="5">
        <f>IF('Données brutes'!AG255="Oui",1,IF('Données brutes'!AG255="Non",0,0))</f>
        <v>0</v>
      </c>
      <c r="S276" s="9">
        <f t="shared" si="44"/>
        <v>0</v>
      </c>
      <c r="T276" s="14">
        <f t="shared" si="45"/>
        <v>-51</v>
      </c>
      <c r="U276" s="14">
        <f t="shared" si="46"/>
        <v>-51</v>
      </c>
      <c r="V276" s="9">
        <f t="shared" si="47"/>
        <v>-51</v>
      </c>
      <c r="W276" s="16">
        <f t="shared" si="48"/>
        <v>0</v>
      </c>
      <c r="AB276" s="9">
        <f t="shared" si="40"/>
        <v>0</v>
      </c>
      <c r="AC276" s="9">
        <f t="shared" si="41"/>
        <v>0</v>
      </c>
      <c r="AD276" s="5">
        <f t="shared" si="49"/>
        <v>11</v>
      </c>
      <c r="AE276" s="5">
        <f t="shared" si="42"/>
        <v>0</v>
      </c>
      <c r="AF276" s="11">
        <f t="shared" si="43"/>
        <v>0</v>
      </c>
    </row>
    <row r="277" spans="4:32" x14ac:dyDescent="0.2">
      <c r="D277" s="5">
        <f>IF('Données brutes'!T256="Oui",2,IF('Données brutes'!T256="Non",0,0))</f>
        <v>0</v>
      </c>
      <c r="F277" s="5">
        <f>IF('Données brutes'!V256="Oui",1,IF('Données brutes'!V256="Non",0,0))</f>
        <v>0</v>
      </c>
      <c r="H277" s="5">
        <f>IF('Données brutes'!X256="Oui",1,IF('Données brutes'!X256="Non",0,IF('Données brutes'!X256="NA","NA",0)))</f>
        <v>0</v>
      </c>
      <c r="J277" s="5">
        <f>IF('Données brutes'!Z256="Oui",1,IF('Données brutes'!Z256="Non",0,IF('Données brutes'!Z256="NA","NA",0)))</f>
        <v>0</v>
      </c>
      <c r="L277" s="5">
        <f>IF('Données brutes'!AB256="Oui",1,IF('Données brutes'!AB256="Non",0,0))</f>
        <v>0</v>
      </c>
      <c r="M277" s="5">
        <f>IF('Données brutes'!AC256="Oui",1,IF('Données brutes'!AC256="Non",0,0))</f>
        <v>0</v>
      </c>
      <c r="O277" s="5">
        <f>IF('Données brutes'!AE256="Oui",1,IF('Données brutes'!AE256="Non",0,0))</f>
        <v>0</v>
      </c>
      <c r="Q277" s="5">
        <f>IF('Données brutes'!AG256="Oui",1,IF('Données brutes'!AG256="Non",0,0))</f>
        <v>0</v>
      </c>
      <c r="S277" s="9">
        <f t="shared" si="44"/>
        <v>0</v>
      </c>
      <c r="T277" s="14">
        <f t="shared" si="45"/>
        <v>-51</v>
      </c>
      <c r="U277" s="14">
        <f t="shared" si="46"/>
        <v>-51</v>
      </c>
      <c r="V277" s="9">
        <f t="shared" si="47"/>
        <v>-51</v>
      </c>
      <c r="W277" s="16">
        <f t="shared" si="48"/>
        <v>0</v>
      </c>
      <c r="AB277" s="9">
        <f t="shared" si="40"/>
        <v>0</v>
      </c>
      <c r="AC277" s="9">
        <f t="shared" si="41"/>
        <v>0</v>
      </c>
      <c r="AD277" s="5">
        <f t="shared" si="49"/>
        <v>11</v>
      </c>
      <c r="AE277" s="5">
        <f t="shared" si="42"/>
        <v>0</v>
      </c>
      <c r="AF277" s="11">
        <f t="shared" si="43"/>
        <v>0</v>
      </c>
    </row>
    <row r="278" spans="4:32" x14ac:dyDescent="0.2">
      <c r="D278" s="5">
        <f>IF('Données brutes'!T257="Oui",2,IF('Données brutes'!T257="Non",0,0))</f>
        <v>0</v>
      </c>
      <c r="F278" s="5">
        <f>IF('Données brutes'!V257="Oui",1,IF('Données brutes'!V257="Non",0,0))</f>
        <v>0</v>
      </c>
      <c r="H278" s="5">
        <f>IF('Données brutes'!X257="Oui",1,IF('Données brutes'!X257="Non",0,IF('Données brutes'!X257="NA","NA",0)))</f>
        <v>0</v>
      </c>
      <c r="J278" s="5">
        <f>IF('Données brutes'!Z257="Oui",1,IF('Données brutes'!Z257="Non",0,IF('Données brutes'!Z257="NA","NA",0)))</f>
        <v>0</v>
      </c>
      <c r="L278" s="5">
        <f>IF('Données brutes'!AB257="Oui",1,IF('Données brutes'!AB257="Non",0,0))</f>
        <v>0</v>
      </c>
      <c r="M278" s="5">
        <f>IF('Données brutes'!AC257="Oui",1,IF('Données brutes'!AC257="Non",0,0))</f>
        <v>0</v>
      </c>
      <c r="O278" s="5">
        <f>IF('Données brutes'!AE257="Oui",1,IF('Données brutes'!AE257="Non",0,0))</f>
        <v>0</v>
      </c>
      <c r="Q278" s="5">
        <f>IF('Données brutes'!AG257="Oui",1,IF('Données brutes'!AG257="Non",0,0))</f>
        <v>0</v>
      </c>
      <c r="S278" s="9">
        <f t="shared" si="44"/>
        <v>0</v>
      </c>
      <c r="T278" s="14">
        <f t="shared" si="45"/>
        <v>-51</v>
      </c>
      <c r="U278" s="14">
        <f t="shared" si="46"/>
        <v>-51</v>
      </c>
      <c r="V278" s="9">
        <f t="shared" si="47"/>
        <v>-51</v>
      </c>
      <c r="W278" s="16">
        <f t="shared" si="48"/>
        <v>0</v>
      </c>
      <c r="AB278" s="9">
        <f t="shared" si="40"/>
        <v>0</v>
      </c>
      <c r="AC278" s="9">
        <f t="shared" si="41"/>
        <v>0</v>
      </c>
      <c r="AD278" s="5">
        <f t="shared" si="49"/>
        <v>11</v>
      </c>
      <c r="AE278" s="5">
        <f t="shared" si="42"/>
        <v>0</v>
      </c>
      <c r="AF278" s="11">
        <f t="shared" si="43"/>
        <v>0</v>
      </c>
    </row>
    <row r="279" spans="4:32" x14ac:dyDescent="0.2">
      <c r="D279" s="5">
        <f>IF('Données brutes'!T258="Oui",2,IF('Données brutes'!T258="Non",0,0))</f>
        <v>0</v>
      </c>
      <c r="F279" s="5">
        <f>IF('Données brutes'!V258="Oui",1,IF('Données brutes'!V258="Non",0,0))</f>
        <v>0</v>
      </c>
      <c r="H279" s="5">
        <f>IF('Données brutes'!X258="Oui",1,IF('Données brutes'!X258="Non",0,IF('Données brutes'!X258="NA","NA",0)))</f>
        <v>0</v>
      </c>
      <c r="J279" s="5">
        <f>IF('Données brutes'!Z258="Oui",1,IF('Données brutes'!Z258="Non",0,IF('Données brutes'!Z258="NA","NA",0)))</f>
        <v>0</v>
      </c>
      <c r="L279" s="5">
        <f>IF('Données brutes'!AB258="Oui",1,IF('Données brutes'!AB258="Non",0,0))</f>
        <v>0</v>
      </c>
      <c r="M279" s="5">
        <f>IF('Données brutes'!AC258="Oui",1,IF('Données brutes'!AC258="Non",0,0))</f>
        <v>0</v>
      </c>
      <c r="O279" s="5">
        <f>IF('Données brutes'!AE258="Oui",1,IF('Données brutes'!AE258="Non",0,0))</f>
        <v>0</v>
      </c>
      <c r="Q279" s="5">
        <f>IF('Données brutes'!AG258="Oui",1,IF('Données brutes'!AG258="Non",0,0))</f>
        <v>0</v>
      </c>
      <c r="S279" s="9">
        <f t="shared" si="44"/>
        <v>0</v>
      </c>
      <c r="T279" s="14">
        <f t="shared" si="45"/>
        <v>-51</v>
      </c>
      <c r="U279" s="14">
        <f t="shared" si="46"/>
        <v>-51</v>
      </c>
      <c r="V279" s="9">
        <f t="shared" si="47"/>
        <v>-51</v>
      </c>
      <c r="W279" s="16">
        <f t="shared" si="48"/>
        <v>0</v>
      </c>
      <c r="AB279" s="9">
        <f t="shared" si="40"/>
        <v>0</v>
      </c>
      <c r="AC279" s="9">
        <f t="shared" si="41"/>
        <v>0</v>
      </c>
      <c r="AD279" s="5">
        <f t="shared" si="49"/>
        <v>11</v>
      </c>
      <c r="AE279" s="5">
        <f t="shared" si="42"/>
        <v>0</v>
      </c>
      <c r="AF279" s="11">
        <f t="shared" si="43"/>
        <v>0</v>
      </c>
    </row>
    <row r="280" spans="4:32" x14ac:dyDescent="0.2">
      <c r="D280" s="5">
        <f>IF('Données brutes'!T259="Oui",2,IF('Données brutes'!T259="Non",0,0))</f>
        <v>0</v>
      </c>
      <c r="F280" s="5">
        <f>IF('Données brutes'!V259="Oui",1,IF('Données brutes'!V259="Non",0,0))</f>
        <v>0</v>
      </c>
      <c r="H280" s="5">
        <f>IF('Données brutes'!X259="Oui",1,IF('Données brutes'!X259="Non",0,IF('Données brutes'!X259="NA","NA",0)))</f>
        <v>0</v>
      </c>
      <c r="J280" s="5">
        <f>IF('Données brutes'!Z259="Oui",1,IF('Données brutes'!Z259="Non",0,IF('Données brutes'!Z259="NA","NA",0)))</f>
        <v>0</v>
      </c>
      <c r="L280" s="5">
        <f>IF('Données brutes'!AB259="Oui",1,IF('Données brutes'!AB259="Non",0,0))</f>
        <v>0</v>
      </c>
      <c r="M280" s="5">
        <f>IF('Données brutes'!AC259="Oui",1,IF('Données brutes'!AC259="Non",0,0))</f>
        <v>0</v>
      </c>
      <c r="O280" s="5">
        <f>IF('Données brutes'!AE259="Oui",1,IF('Données brutes'!AE259="Non",0,0))</f>
        <v>0</v>
      </c>
      <c r="Q280" s="5">
        <f>IF('Données brutes'!AG259="Oui",1,IF('Données brutes'!AG259="Non",0,0))</f>
        <v>0</v>
      </c>
      <c r="S280" s="9">
        <f t="shared" si="44"/>
        <v>0</v>
      </c>
      <c r="T280" s="14">
        <f t="shared" si="45"/>
        <v>-51</v>
      </c>
      <c r="U280" s="14">
        <f t="shared" si="46"/>
        <v>-51</v>
      </c>
      <c r="V280" s="9">
        <f t="shared" si="47"/>
        <v>-51</v>
      </c>
      <c r="W280" s="16">
        <f t="shared" si="48"/>
        <v>0</v>
      </c>
      <c r="AB280" s="9">
        <f t="shared" si="40"/>
        <v>0</v>
      </c>
      <c r="AC280" s="9">
        <f t="shared" si="41"/>
        <v>0</v>
      </c>
      <c r="AD280" s="5">
        <f t="shared" si="49"/>
        <v>11</v>
      </c>
      <c r="AE280" s="5">
        <f t="shared" si="42"/>
        <v>0</v>
      </c>
      <c r="AF280" s="11">
        <f t="shared" si="43"/>
        <v>0</v>
      </c>
    </row>
    <row r="281" spans="4:32" x14ac:dyDescent="0.2">
      <c r="D281" s="5">
        <f>IF('Données brutes'!T260="Oui",2,IF('Données brutes'!T260="Non",0,0))</f>
        <v>0</v>
      </c>
      <c r="F281" s="5">
        <f>IF('Données brutes'!V260="Oui",1,IF('Données brutes'!V260="Non",0,0))</f>
        <v>0</v>
      </c>
      <c r="H281" s="5">
        <f>IF('Données brutes'!X260="Oui",1,IF('Données brutes'!X260="Non",0,IF('Données brutes'!X260="NA","NA",0)))</f>
        <v>0</v>
      </c>
      <c r="J281" s="5">
        <f>IF('Données brutes'!Z260="Oui",1,IF('Données brutes'!Z260="Non",0,IF('Données brutes'!Z260="NA","NA",0)))</f>
        <v>0</v>
      </c>
      <c r="L281" s="5">
        <f>IF('Données brutes'!AB260="Oui",1,IF('Données brutes'!AB260="Non",0,0))</f>
        <v>0</v>
      </c>
      <c r="M281" s="5">
        <f>IF('Données brutes'!AC260="Oui",1,IF('Données brutes'!AC260="Non",0,0))</f>
        <v>0</v>
      </c>
      <c r="O281" s="5">
        <f>IF('Données brutes'!AE260="Oui",1,IF('Données brutes'!AE260="Non",0,0))</f>
        <v>0</v>
      </c>
      <c r="Q281" s="5">
        <f>IF('Données brutes'!AG260="Oui",1,IF('Données brutes'!AG260="Non",0,0))</f>
        <v>0</v>
      </c>
      <c r="S281" s="9">
        <f t="shared" si="44"/>
        <v>0</v>
      </c>
      <c r="T281" s="14">
        <f t="shared" si="45"/>
        <v>-51</v>
      </c>
      <c r="U281" s="14">
        <f t="shared" si="46"/>
        <v>-51</v>
      </c>
      <c r="V281" s="9">
        <f t="shared" si="47"/>
        <v>-51</v>
      </c>
      <c r="W281" s="16">
        <f t="shared" si="48"/>
        <v>0</v>
      </c>
      <c r="AB281" s="9">
        <f t="shared" si="40"/>
        <v>0</v>
      </c>
      <c r="AC281" s="9">
        <f t="shared" si="41"/>
        <v>0</v>
      </c>
      <c r="AD281" s="5">
        <f t="shared" si="49"/>
        <v>11</v>
      </c>
      <c r="AE281" s="5">
        <f t="shared" si="42"/>
        <v>0</v>
      </c>
      <c r="AF281" s="11">
        <f t="shared" si="43"/>
        <v>0</v>
      </c>
    </row>
    <row r="282" spans="4:32" x14ac:dyDescent="0.2">
      <c r="D282" s="5">
        <f>IF('Données brutes'!T261="Oui",2,IF('Données brutes'!T261="Non",0,0))</f>
        <v>0</v>
      </c>
      <c r="F282" s="5">
        <f>IF('Données brutes'!V261="Oui",1,IF('Données brutes'!V261="Non",0,0))</f>
        <v>0</v>
      </c>
      <c r="H282" s="5">
        <f>IF('Données brutes'!X261="Oui",1,IF('Données brutes'!X261="Non",0,IF('Données brutes'!X261="NA","NA",0)))</f>
        <v>0</v>
      </c>
      <c r="J282" s="5">
        <f>IF('Données brutes'!Z261="Oui",1,IF('Données brutes'!Z261="Non",0,IF('Données brutes'!Z261="NA","NA",0)))</f>
        <v>0</v>
      </c>
      <c r="L282" s="5">
        <f>IF('Données brutes'!AB261="Oui",1,IF('Données brutes'!AB261="Non",0,0))</f>
        <v>0</v>
      </c>
      <c r="M282" s="5">
        <f>IF('Données brutes'!AC261="Oui",1,IF('Données brutes'!AC261="Non",0,0))</f>
        <v>0</v>
      </c>
      <c r="O282" s="5">
        <f>IF('Données brutes'!AE261="Oui",1,IF('Données brutes'!AE261="Non",0,0))</f>
        <v>0</v>
      </c>
      <c r="Q282" s="5">
        <f>IF('Données brutes'!AG261="Oui",1,IF('Données brutes'!AG261="Non",0,0))</f>
        <v>0</v>
      </c>
      <c r="S282" s="9">
        <f t="shared" si="44"/>
        <v>0</v>
      </c>
      <c r="T282" s="14">
        <f t="shared" si="45"/>
        <v>-51</v>
      </c>
      <c r="U282" s="14">
        <f t="shared" si="46"/>
        <v>-51</v>
      </c>
      <c r="V282" s="9">
        <f t="shared" si="47"/>
        <v>-51</v>
      </c>
      <c r="W282" s="16">
        <f t="shared" si="48"/>
        <v>0</v>
      </c>
      <c r="AB282" s="9">
        <f t="shared" si="40"/>
        <v>0</v>
      </c>
      <c r="AC282" s="9">
        <f t="shared" si="41"/>
        <v>0</v>
      </c>
      <c r="AD282" s="5">
        <f t="shared" si="49"/>
        <v>11</v>
      </c>
      <c r="AE282" s="5">
        <f t="shared" si="42"/>
        <v>0</v>
      </c>
      <c r="AF282" s="11">
        <f t="shared" si="43"/>
        <v>0</v>
      </c>
    </row>
    <row r="283" spans="4:32" x14ac:dyDescent="0.2">
      <c r="D283" s="5">
        <f>IF('Données brutes'!T262="Oui",2,IF('Données brutes'!T262="Non",0,0))</f>
        <v>0</v>
      </c>
      <c r="F283" s="5">
        <f>IF('Données brutes'!V262="Oui",1,IF('Données brutes'!V262="Non",0,0))</f>
        <v>0</v>
      </c>
      <c r="H283" s="5">
        <f>IF('Données brutes'!X262="Oui",1,IF('Données brutes'!X262="Non",0,IF('Données brutes'!X262="NA","NA",0)))</f>
        <v>0</v>
      </c>
      <c r="J283" s="5">
        <f>IF('Données brutes'!Z262="Oui",1,IF('Données brutes'!Z262="Non",0,IF('Données brutes'!Z262="NA","NA",0)))</f>
        <v>0</v>
      </c>
      <c r="L283" s="5">
        <f>IF('Données brutes'!AB262="Oui",1,IF('Données brutes'!AB262="Non",0,0))</f>
        <v>0</v>
      </c>
      <c r="M283" s="5">
        <f>IF('Données brutes'!AC262="Oui",1,IF('Données brutes'!AC262="Non",0,0))</f>
        <v>0</v>
      </c>
      <c r="O283" s="5">
        <f>IF('Données brutes'!AE262="Oui",1,IF('Données brutes'!AE262="Non",0,0))</f>
        <v>0</v>
      </c>
      <c r="Q283" s="5">
        <f>IF('Données brutes'!AG262="Oui",1,IF('Données brutes'!AG262="Non",0,0))</f>
        <v>0</v>
      </c>
      <c r="S283" s="9">
        <f t="shared" si="44"/>
        <v>0</v>
      </c>
      <c r="T283" s="14">
        <f t="shared" si="45"/>
        <v>-51</v>
      </c>
      <c r="U283" s="14">
        <f t="shared" si="46"/>
        <v>-51</v>
      </c>
      <c r="V283" s="9">
        <f t="shared" si="47"/>
        <v>-51</v>
      </c>
      <c r="W283" s="16">
        <f t="shared" si="48"/>
        <v>0</v>
      </c>
      <c r="AB283" s="9">
        <f t="shared" si="40"/>
        <v>0</v>
      </c>
      <c r="AC283" s="9">
        <f t="shared" si="41"/>
        <v>0</v>
      </c>
      <c r="AD283" s="5">
        <f t="shared" si="49"/>
        <v>11</v>
      </c>
      <c r="AE283" s="5">
        <f t="shared" si="42"/>
        <v>0</v>
      </c>
      <c r="AF283" s="11">
        <f t="shared" si="43"/>
        <v>0</v>
      </c>
    </row>
    <row r="284" spans="4:32" x14ac:dyDescent="0.2">
      <c r="D284" s="5">
        <f>IF('Données brutes'!T263="Oui",2,IF('Données brutes'!T263="Non",0,0))</f>
        <v>0</v>
      </c>
      <c r="F284" s="5">
        <f>IF('Données brutes'!V263="Oui",1,IF('Données brutes'!V263="Non",0,0))</f>
        <v>0</v>
      </c>
      <c r="H284" s="5">
        <f>IF('Données brutes'!X263="Oui",1,IF('Données brutes'!X263="Non",0,IF('Données brutes'!X263="NA","NA",0)))</f>
        <v>0</v>
      </c>
      <c r="J284" s="5">
        <f>IF('Données brutes'!Z263="Oui",1,IF('Données brutes'!Z263="Non",0,IF('Données brutes'!Z263="NA","NA",0)))</f>
        <v>0</v>
      </c>
      <c r="L284" s="5">
        <f>IF('Données brutes'!AB263="Oui",1,IF('Données brutes'!AB263="Non",0,0))</f>
        <v>0</v>
      </c>
      <c r="M284" s="5">
        <f>IF('Données brutes'!AC263="Oui",1,IF('Données brutes'!AC263="Non",0,0))</f>
        <v>0</v>
      </c>
      <c r="O284" s="5">
        <f>IF('Données brutes'!AE263="Oui",1,IF('Données brutes'!AE263="Non",0,0))</f>
        <v>0</v>
      </c>
      <c r="Q284" s="5">
        <f>IF('Données brutes'!AG263="Oui",1,IF('Données brutes'!AG263="Non",0,0))</f>
        <v>0</v>
      </c>
      <c r="S284" s="9">
        <f t="shared" si="44"/>
        <v>0</v>
      </c>
      <c r="T284" s="14">
        <f t="shared" si="45"/>
        <v>-51</v>
      </c>
      <c r="U284" s="14">
        <f t="shared" si="46"/>
        <v>-51</v>
      </c>
      <c r="V284" s="9">
        <f t="shared" si="47"/>
        <v>-51</v>
      </c>
      <c r="W284" s="16">
        <f t="shared" si="48"/>
        <v>0</v>
      </c>
      <c r="AB284" s="9">
        <f t="shared" si="40"/>
        <v>0</v>
      </c>
      <c r="AC284" s="9">
        <f t="shared" si="41"/>
        <v>0</v>
      </c>
      <c r="AD284" s="5">
        <f t="shared" si="49"/>
        <v>11</v>
      </c>
      <c r="AE284" s="5">
        <f t="shared" si="42"/>
        <v>0</v>
      </c>
      <c r="AF284" s="11">
        <f t="shared" si="43"/>
        <v>0</v>
      </c>
    </row>
    <row r="285" spans="4:32" x14ac:dyDescent="0.2">
      <c r="D285" s="5">
        <f>IF('Données brutes'!T264="Oui",2,IF('Données brutes'!T264="Non",0,0))</f>
        <v>0</v>
      </c>
      <c r="F285" s="5">
        <f>IF('Données brutes'!V264="Oui",1,IF('Données brutes'!V264="Non",0,0))</f>
        <v>0</v>
      </c>
      <c r="H285" s="5">
        <f>IF('Données brutes'!X264="Oui",1,IF('Données brutes'!X264="Non",0,IF('Données brutes'!X264="NA","NA",0)))</f>
        <v>0</v>
      </c>
      <c r="J285" s="5">
        <f>IF('Données brutes'!Z264="Oui",1,IF('Données brutes'!Z264="Non",0,IF('Données brutes'!Z264="NA","NA",0)))</f>
        <v>0</v>
      </c>
      <c r="L285" s="5">
        <f>IF('Données brutes'!AB264="Oui",1,IF('Données brutes'!AB264="Non",0,0))</f>
        <v>0</v>
      </c>
      <c r="M285" s="5">
        <f>IF('Données brutes'!AC264="Oui",1,IF('Données brutes'!AC264="Non",0,0))</f>
        <v>0</v>
      </c>
      <c r="O285" s="5">
        <f>IF('Données brutes'!AE264="Oui",1,IF('Données brutes'!AE264="Non",0,0))</f>
        <v>0</v>
      </c>
      <c r="Q285" s="5">
        <f>IF('Données brutes'!AG264="Oui",1,IF('Données brutes'!AG264="Non",0,0))</f>
        <v>0</v>
      </c>
      <c r="S285" s="9">
        <f t="shared" si="44"/>
        <v>0</v>
      </c>
      <c r="T285" s="14">
        <f t="shared" si="45"/>
        <v>-51</v>
      </c>
      <c r="U285" s="14">
        <f t="shared" si="46"/>
        <v>-51</v>
      </c>
      <c r="V285" s="9">
        <f t="shared" si="47"/>
        <v>-51</v>
      </c>
      <c r="W285" s="16">
        <f t="shared" si="48"/>
        <v>0</v>
      </c>
      <c r="AB285" s="9">
        <f t="shared" si="40"/>
        <v>0</v>
      </c>
      <c r="AC285" s="9">
        <f t="shared" si="41"/>
        <v>0</v>
      </c>
      <c r="AD285" s="5">
        <f t="shared" si="49"/>
        <v>11</v>
      </c>
      <c r="AE285" s="5">
        <f t="shared" si="42"/>
        <v>0</v>
      </c>
      <c r="AF285" s="11">
        <f t="shared" si="43"/>
        <v>0</v>
      </c>
    </row>
    <row r="286" spans="4:32" x14ac:dyDescent="0.2">
      <c r="D286" s="5">
        <f>IF('Données brutes'!T265="Oui",2,IF('Données brutes'!T265="Non",0,0))</f>
        <v>0</v>
      </c>
      <c r="F286" s="5">
        <f>IF('Données brutes'!V265="Oui",1,IF('Données brutes'!V265="Non",0,0))</f>
        <v>0</v>
      </c>
      <c r="H286" s="5">
        <f>IF('Données brutes'!X265="Oui",1,IF('Données brutes'!X265="Non",0,IF('Données brutes'!X265="NA","NA",0)))</f>
        <v>0</v>
      </c>
      <c r="J286" s="5">
        <f>IF('Données brutes'!Z265="Oui",1,IF('Données brutes'!Z265="Non",0,IF('Données brutes'!Z265="NA","NA",0)))</f>
        <v>0</v>
      </c>
      <c r="L286" s="5">
        <f>IF('Données brutes'!AB265="Oui",1,IF('Données brutes'!AB265="Non",0,0))</f>
        <v>0</v>
      </c>
      <c r="M286" s="5">
        <f>IF('Données brutes'!AC265="Oui",1,IF('Données brutes'!AC265="Non",0,0))</f>
        <v>0</v>
      </c>
      <c r="O286" s="5">
        <f>IF('Données brutes'!AE265="Oui",1,IF('Données brutes'!AE265="Non",0,0))</f>
        <v>0</v>
      </c>
      <c r="Q286" s="5">
        <f>IF('Données brutes'!AG265="Oui",1,IF('Données brutes'!AG265="Non",0,0))</f>
        <v>0</v>
      </c>
      <c r="S286" s="9">
        <f t="shared" si="44"/>
        <v>0</v>
      </c>
      <c r="T286" s="14">
        <f t="shared" si="45"/>
        <v>-51</v>
      </c>
      <c r="U286" s="14">
        <f t="shared" si="46"/>
        <v>-51</v>
      </c>
      <c r="V286" s="9">
        <f t="shared" si="47"/>
        <v>-51</v>
      </c>
      <c r="W286" s="16">
        <f t="shared" si="48"/>
        <v>0</v>
      </c>
      <c r="AB286" s="9">
        <f t="shared" si="40"/>
        <v>0</v>
      </c>
      <c r="AC286" s="9">
        <f t="shared" si="41"/>
        <v>0</v>
      </c>
      <c r="AD286" s="5">
        <f t="shared" si="49"/>
        <v>11</v>
      </c>
      <c r="AE286" s="5">
        <f t="shared" si="42"/>
        <v>0</v>
      </c>
      <c r="AF286" s="11">
        <f t="shared" si="43"/>
        <v>0</v>
      </c>
    </row>
    <row r="287" spans="4:32" x14ac:dyDescent="0.2">
      <c r="D287" s="5">
        <f>IF('Données brutes'!T266="Oui",2,IF('Données brutes'!T266="Non",0,0))</f>
        <v>0</v>
      </c>
      <c r="F287" s="5">
        <f>IF('Données brutes'!V266="Oui",1,IF('Données brutes'!V266="Non",0,0))</f>
        <v>0</v>
      </c>
      <c r="H287" s="5">
        <f>IF('Données brutes'!X266="Oui",1,IF('Données brutes'!X266="Non",0,IF('Données brutes'!X266="NA","NA",0)))</f>
        <v>0</v>
      </c>
      <c r="J287" s="5">
        <f>IF('Données brutes'!Z266="Oui",1,IF('Données brutes'!Z266="Non",0,IF('Données brutes'!Z266="NA","NA",0)))</f>
        <v>0</v>
      </c>
      <c r="L287" s="5">
        <f>IF('Données brutes'!AB266="Oui",1,IF('Données brutes'!AB266="Non",0,0))</f>
        <v>0</v>
      </c>
      <c r="M287" s="5">
        <f>IF('Données brutes'!AC266="Oui",1,IF('Données brutes'!AC266="Non",0,0))</f>
        <v>0</v>
      </c>
      <c r="O287" s="5">
        <f>IF('Données brutes'!AE266="Oui",1,IF('Données brutes'!AE266="Non",0,0))</f>
        <v>0</v>
      </c>
      <c r="Q287" s="5">
        <f>IF('Données brutes'!AG266="Oui",1,IF('Données brutes'!AG266="Non",0,0))</f>
        <v>0</v>
      </c>
      <c r="S287" s="9">
        <f t="shared" si="44"/>
        <v>0</v>
      </c>
      <c r="T287" s="14">
        <f t="shared" si="45"/>
        <v>-51</v>
      </c>
      <c r="U287" s="14">
        <f t="shared" si="46"/>
        <v>-51</v>
      </c>
      <c r="V287" s="9">
        <f t="shared" si="47"/>
        <v>-51</v>
      </c>
      <c r="W287" s="16">
        <f t="shared" si="48"/>
        <v>0</v>
      </c>
      <c r="AB287" s="9">
        <f t="shared" si="40"/>
        <v>0</v>
      </c>
      <c r="AC287" s="9">
        <f t="shared" si="41"/>
        <v>0</v>
      </c>
      <c r="AD287" s="5">
        <f t="shared" si="49"/>
        <v>11</v>
      </c>
      <c r="AE287" s="5">
        <f t="shared" si="42"/>
        <v>0</v>
      </c>
      <c r="AF287" s="11">
        <f t="shared" si="43"/>
        <v>0</v>
      </c>
    </row>
    <row r="288" spans="4:32" x14ac:dyDescent="0.2">
      <c r="D288" s="5">
        <f>IF('Données brutes'!T267="Oui",2,IF('Données brutes'!T267="Non",0,0))</f>
        <v>0</v>
      </c>
      <c r="F288" s="5">
        <f>IF('Données brutes'!V267="Oui",1,IF('Données brutes'!V267="Non",0,0))</f>
        <v>0</v>
      </c>
      <c r="H288" s="5">
        <f>IF('Données brutes'!X267="Oui",1,IF('Données brutes'!X267="Non",0,IF('Données brutes'!X267="NA","NA",0)))</f>
        <v>0</v>
      </c>
      <c r="J288" s="5">
        <f>IF('Données brutes'!Z267="Oui",1,IF('Données brutes'!Z267="Non",0,IF('Données brutes'!Z267="NA","NA",0)))</f>
        <v>0</v>
      </c>
      <c r="L288" s="5">
        <f>IF('Données brutes'!AB267="Oui",1,IF('Données brutes'!AB267="Non",0,0))</f>
        <v>0</v>
      </c>
      <c r="M288" s="5">
        <f>IF('Données brutes'!AC267="Oui",1,IF('Données brutes'!AC267="Non",0,0))</f>
        <v>0</v>
      </c>
      <c r="O288" s="5">
        <f>IF('Données brutes'!AE267="Oui",1,IF('Données brutes'!AE267="Non",0,0))</f>
        <v>0</v>
      </c>
      <c r="Q288" s="5">
        <f>IF('Données brutes'!AG267="Oui",1,IF('Données brutes'!AG267="Non",0,0))</f>
        <v>0</v>
      </c>
      <c r="S288" s="9">
        <f t="shared" si="44"/>
        <v>0</v>
      </c>
      <c r="T288" s="14">
        <f t="shared" si="45"/>
        <v>-51</v>
      </c>
      <c r="U288" s="14">
        <f t="shared" si="46"/>
        <v>-51</v>
      </c>
      <c r="V288" s="9">
        <f t="shared" si="47"/>
        <v>-51</v>
      </c>
      <c r="W288" s="16">
        <f t="shared" si="48"/>
        <v>0</v>
      </c>
      <c r="AB288" s="9">
        <f t="shared" si="40"/>
        <v>0</v>
      </c>
      <c r="AC288" s="9">
        <f t="shared" si="41"/>
        <v>0</v>
      </c>
      <c r="AD288" s="5">
        <f t="shared" si="49"/>
        <v>11</v>
      </c>
      <c r="AE288" s="5">
        <f t="shared" si="42"/>
        <v>0</v>
      </c>
      <c r="AF288" s="11">
        <f t="shared" si="43"/>
        <v>0</v>
      </c>
    </row>
    <row r="289" spans="4:32" x14ac:dyDescent="0.2">
      <c r="D289" s="5">
        <f>IF('Données brutes'!T268="Oui",2,IF('Données brutes'!T268="Non",0,0))</f>
        <v>0</v>
      </c>
      <c r="F289" s="5">
        <f>IF('Données brutes'!V268="Oui",1,IF('Données brutes'!V268="Non",0,0))</f>
        <v>0</v>
      </c>
      <c r="H289" s="5">
        <f>IF('Données brutes'!X268="Oui",1,IF('Données brutes'!X268="Non",0,IF('Données brutes'!X268="NA","NA",0)))</f>
        <v>0</v>
      </c>
      <c r="J289" s="5">
        <f>IF('Données brutes'!Z268="Oui",1,IF('Données brutes'!Z268="Non",0,IF('Données brutes'!Z268="NA","NA",0)))</f>
        <v>0</v>
      </c>
      <c r="L289" s="5">
        <f>IF('Données brutes'!AB268="Oui",1,IF('Données brutes'!AB268="Non",0,0))</f>
        <v>0</v>
      </c>
      <c r="M289" s="5">
        <f>IF('Données brutes'!AC268="Oui",1,IF('Données brutes'!AC268="Non",0,0))</f>
        <v>0</v>
      </c>
      <c r="O289" s="5">
        <f>IF('Données brutes'!AE268="Oui",1,IF('Données brutes'!AE268="Non",0,0))</f>
        <v>0</v>
      </c>
      <c r="Q289" s="5">
        <f>IF('Données brutes'!AG268="Oui",1,IF('Données brutes'!AG268="Non",0,0))</f>
        <v>0</v>
      </c>
      <c r="S289" s="9">
        <f t="shared" si="44"/>
        <v>0</v>
      </c>
      <c r="T289" s="14">
        <f t="shared" si="45"/>
        <v>-51</v>
      </c>
      <c r="U289" s="14">
        <f t="shared" si="46"/>
        <v>-51</v>
      </c>
      <c r="V289" s="9">
        <f t="shared" si="47"/>
        <v>-51</v>
      </c>
      <c r="W289" s="16">
        <f t="shared" si="48"/>
        <v>0</v>
      </c>
      <c r="AB289" s="9">
        <f t="shared" si="40"/>
        <v>0</v>
      </c>
      <c r="AC289" s="9">
        <f t="shared" si="41"/>
        <v>0</v>
      </c>
      <c r="AD289" s="5">
        <f t="shared" si="49"/>
        <v>11</v>
      </c>
      <c r="AE289" s="5">
        <f t="shared" si="42"/>
        <v>0</v>
      </c>
      <c r="AF289" s="11">
        <f t="shared" si="43"/>
        <v>0</v>
      </c>
    </row>
    <row r="290" spans="4:32" x14ac:dyDescent="0.2">
      <c r="D290" s="5">
        <f>IF('Données brutes'!T269="Oui",2,IF('Données brutes'!T269="Non",0,0))</f>
        <v>0</v>
      </c>
      <c r="F290" s="5">
        <f>IF('Données brutes'!V269="Oui",1,IF('Données brutes'!V269="Non",0,0))</f>
        <v>0</v>
      </c>
      <c r="H290" s="5">
        <f>IF('Données brutes'!X269="Oui",1,IF('Données brutes'!X269="Non",0,IF('Données brutes'!X269="NA","NA",0)))</f>
        <v>0</v>
      </c>
      <c r="J290" s="5">
        <f>IF('Données brutes'!Z269="Oui",1,IF('Données brutes'!Z269="Non",0,IF('Données brutes'!Z269="NA","NA",0)))</f>
        <v>0</v>
      </c>
      <c r="L290" s="5">
        <f>IF('Données brutes'!AB269="Oui",1,IF('Données brutes'!AB269="Non",0,0))</f>
        <v>0</v>
      </c>
      <c r="M290" s="5">
        <f>IF('Données brutes'!AC269="Oui",1,IF('Données brutes'!AC269="Non",0,0))</f>
        <v>0</v>
      </c>
      <c r="O290" s="5">
        <f>IF('Données brutes'!AE269="Oui",1,IF('Données brutes'!AE269="Non",0,0))</f>
        <v>0</v>
      </c>
      <c r="Q290" s="5">
        <f>IF('Données brutes'!AG269="Oui",1,IF('Données brutes'!AG269="Non",0,0))</f>
        <v>0</v>
      </c>
      <c r="S290" s="9">
        <f t="shared" si="44"/>
        <v>0</v>
      </c>
      <c r="T290" s="14">
        <f t="shared" si="45"/>
        <v>-51</v>
      </c>
      <c r="U290" s="14">
        <f t="shared" si="46"/>
        <v>-51</v>
      </c>
      <c r="V290" s="9">
        <f t="shared" si="47"/>
        <v>-51</v>
      </c>
      <c r="W290" s="16">
        <f t="shared" si="48"/>
        <v>0</v>
      </c>
      <c r="AB290" s="9">
        <f t="shared" si="40"/>
        <v>0</v>
      </c>
      <c r="AC290" s="9">
        <f t="shared" si="41"/>
        <v>0</v>
      </c>
      <c r="AD290" s="5">
        <f t="shared" si="49"/>
        <v>11</v>
      </c>
      <c r="AE290" s="5">
        <f t="shared" si="42"/>
        <v>0</v>
      </c>
      <c r="AF290" s="11">
        <f t="shared" si="43"/>
        <v>0</v>
      </c>
    </row>
    <row r="291" spans="4:32" x14ac:dyDescent="0.2">
      <c r="D291" s="5">
        <f>IF('Données brutes'!T270="Oui",2,IF('Données brutes'!T270="Non",0,0))</f>
        <v>0</v>
      </c>
      <c r="F291" s="5">
        <f>IF('Données brutes'!V270="Oui",1,IF('Données brutes'!V270="Non",0,0))</f>
        <v>0</v>
      </c>
      <c r="H291" s="5">
        <f>IF('Données brutes'!X270="Oui",1,IF('Données brutes'!X270="Non",0,IF('Données brutes'!X270="NA","NA",0)))</f>
        <v>0</v>
      </c>
      <c r="J291" s="5">
        <f>IF('Données brutes'!Z270="Oui",1,IF('Données brutes'!Z270="Non",0,IF('Données brutes'!Z270="NA","NA",0)))</f>
        <v>0</v>
      </c>
      <c r="L291" s="5">
        <f>IF('Données brutes'!AB270="Oui",1,IF('Données brutes'!AB270="Non",0,0))</f>
        <v>0</v>
      </c>
      <c r="M291" s="5">
        <f>IF('Données brutes'!AC270="Oui",1,IF('Données brutes'!AC270="Non",0,0))</f>
        <v>0</v>
      </c>
      <c r="O291" s="5">
        <f>IF('Données brutes'!AE270="Oui",1,IF('Données brutes'!AE270="Non",0,0))</f>
        <v>0</v>
      </c>
      <c r="Q291" s="5">
        <f>IF('Données brutes'!AG270="Oui",1,IF('Données brutes'!AG270="Non",0,0))</f>
        <v>0</v>
      </c>
      <c r="S291" s="9">
        <f t="shared" si="44"/>
        <v>0</v>
      </c>
      <c r="T291" s="14">
        <f t="shared" si="45"/>
        <v>-51</v>
      </c>
      <c r="U291" s="14">
        <f t="shared" si="46"/>
        <v>-51</v>
      </c>
      <c r="V291" s="9">
        <f t="shared" si="47"/>
        <v>-51</v>
      </c>
      <c r="W291" s="16">
        <f t="shared" si="48"/>
        <v>0</v>
      </c>
      <c r="AB291" s="9">
        <f t="shared" si="40"/>
        <v>0</v>
      </c>
      <c r="AC291" s="9">
        <f t="shared" si="41"/>
        <v>0</v>
      </c>
      <c r="AD291" s="5">
        <f t="shared" si="49"/>
        <v>11</v>
      </c>
      <c r="AE291" s="5">
        <f t="shared" si="42"/>
        <v>0</v>
      </c>
      <c r="AF291" s="11">
        <f t="shared" si="43"/>
        <v>0</v>
      </c>
    </row>
    <row r="292" spans="4:32" x14ac:dyDescent="0.2">
      <c r="D292" s="5">
        <f>IF('Données brutes'!T271="Oui",2,IF('Données brutes'!T271="Non",0,0))</f>
        <v>0</v>
      </c>
      <c r="F292" s="5">
        <f>IF('Données brutes'!V271="Oui",1,IF('Données brutes'!V271="Non",0,0))</f>
        <v>0</v>
      </c>
      <c r="H292" s="5">
        <f>IF('Données brutes'!X271="Oui",1,IF('Données brutes'!X271="Non",0,IF('Données brutes'!X271="NA","NA",0)))</f>
        <v>0</v>
      </c>
      <c r="J292" s="5">
        <f>IF('Données brutes'!Z271="Oui",1,IF('Données brutes'!Z271="Non",0,IF('Données brutes'!Z271="NA","NA",0)))</f>
        <v>0</v>
      </c>
      <c r="L292" s="5">
        <f>IF('Données brutes'!AB271="Oui",1,IF('Données brutes'!AB271="Non",0,0))</f>
        <v>0</v>
      </c>
      <c r="M292" s="5">
        <f>IF('Données brutes'!AC271="Oui",1,IF('Données brutes'!AC271="Non",0,0))</f>
        <v>0</v>
      </c>
      <c r="O292" s="5">
        <f>IF('Données brutes'!AE271="Oui",1,IF('Données brutes'!AE271="Non",0,0))</f>
        <v>0</v>
      </c>
      <c r="Q292" s="5">
        <f>IF('Données brutes'!AG271="Oui",1,IF('Données brutes'!AG271="Non",0,0))</f>
        <v>0</v>
      </c>
      <c r="S292" s="9">
        <f t="shared" si="44"/>
        <v>0</v>
      </c>
      <c r="T292" s="14">
        <f t="shared" si="45"/>
        <v>-51</v>
      </c>
      <c r="U292" s="14">
        <f t="shared" si="46"/>
        <v>-51</v>
      </c>
      <c r="V292" s="9">
        <f t="shared" si="47"/>
        <v>-51</v>
      </c>
      <c r="W292" s="16">
        <f t="shared" si="48"/>
        <v>0</v>
      </c>
      <c r="AB292" s="9">
        <f t="shared" si="40"/>
        <v>0</v>
      </c>
      <c r="AC292" s="9">
        <f t="shared" si="41"/>
        <v>0</v>
      </c>
      <c r="AD292" s="5">
        <f t="shared" si="49"/>
        <v>11</v>
      </c>
      <c r="AE292" s="5">
        <f t="shared" si="42"/>
        <v>0</v>
      </c>
      <c r="AF292" s="11">
        <f t="shared" si="43"/>
        <v>0</v>
      </c>
    </row>
    <row r="293" spans="4:32" x14ac:dyDescent="0.2">
      <c r="D293" s="5">
        <f>IF('Données brutes'!T272="Oui",2,IF('Données brutes'!T272="Non",0,0))</f>
        <v>0</v>
      </c>
      <c r="F293" s="5">
        <f>IF('Données brutes'!V272="Oui",1,IF('Données brutes'!V272="Non",0,0))</f>
        <v>0</v>
      </c>
      <c r="H293" s="5">
        <f>IF('Données brutes'!X272="Oui",1,IF('Données brutes'!X272="Non",0,IF('Données brutes'!X272="NA","NA",0)))</f>
        <v>0</v>
      </c>
      <c r="J293" s="5">
        <f>IF('Données brutes'!Z272="Oui",1,IF('Données brutes'!Z272="Non",0,IF('Données brutes'!Z272="NA","NA",0)))</f>
        <v>0</v>
      </c>
      <c r="L293" s="5">
        <f>IF('Données brutes'!AB272="Oui",1,IF('Données brutes'!AB272="Non",0,0))</f>
        <v>0</v>
      </c>
      <c r="M293" s="5">
        <f>IF('Données brutes'!AC272="Oui",1,IF('Données brutes'!AC272="Non",0,0))</f>
        <v>0</v>
      </c>
      <c r="O293" s="5">
        <f>IF('Données brutes'!AE272="Oui",1,IF('Données brutes'!AE272="Non",0,0))</f>
        <v>0</v>
      </c>
      <c r="Q293" s="5">
        <f>IF('Données brutes'!AG272="Oui",1,IF('Données brutes'!AG272="Non",0,0))</f>
        <v>0</v>
      </c>
      <c r="S293" s="9">
        <f t="shared" si="44"/>
        <v>0</v>
      </c>
      <c r="T293" s="14">
        <f t="shared" si="45"/>
        <v>-51</v>
      </c>
      <c r="U293" s="14">
        <f t="shared" si="46"/>
        <v>-51</v>
      </c>
      <c r="V293" s="9">
        <f t="shared" si="47"/>
        <v>-51</v>
      </c>
      <c r="W293" s="16">
        <f t="shared" si="48"/>
        <v>0</v>
      </c>
      <c r="AB293" s="9">
        <f t="shared" si="40"/>
        <v>0</v>
      </c>
      <c r="AC293" s="9">
        <f t="shared" si="41"/>
        <v>0</v>
      </c>
      <c r="AD293" s="5">
        <f t="shared" si="49"/>
        <v>11</v>
      </c>
      <c r="AE293" s="5">
        <f t="shared" si="42"/>
        <v>0</v>
      </c>
      <c r="AF293" s="11">
        <f t="shared" si="43"/>
        <v>0</v>
      </c>
    </row>
    <row r="294" spans="4:32" x14ac:dyDescent="0.2">
      <c r="D294" s="5">
        <f>IF('Données brutes'!T273="Oui",2,IF('Données brutes'!T273="Non",0,0))</f>
        <v>0</v>
      </c>
      <c r="F294" s="5">
        <f>IF('Données brutes'!V273="Oui",1,IF('Données brutes'!V273="Non",0,0))</f>
        <v>0</v>
      </c>
      <c r="H294" s="5">
        <f>IF('Données brutes'!X273="Oui",1,IF('Données brutes'!X273="Non",0,IF('Données brutes'!X273="NA","NA",0)))</f>
        <v>0</v>
      </c>
      <c r="J294" s="5">
        <f>IF('Données brutes'!Z273="Oui",1,IF('Données brutes'!Z273="Non",0,IF('Données brutes'!Z273="NA","NA",0)))</f>
        <v>0</v>
      </c>
      <c r="L294" s="5">
        <f>IF('Données brutes'!AB273="Oui",1,IF('Données brutes'!AB273="Non",0,0))</f>
        <v>0</v>
      </c>
      <c r="M294" s="5">
        <f>IF('Données brutes'!AC273="Oui",1,IF('Données brutes'!AC273="Non",0,0))</f>
        <v>0</v>
      </c>
      <c r="O294" s="5">
        <f>IF('Données brutes'!AE273="Oui",1,IF('Données brutes'!AE273="Non",0,0))</f>
        <v>0</v>
      </c>
      <c r="Q294" s="5">
        <f>IF('Données brutes'!AG273="Oui",1,IF('Données brutes'!AG273="Non",0,0))</f>
        <v>0</v>
      </c>
      <c r="S294" s="9">
        <f t="shared" si="44"/>
        <v>0</v>
      </c>
      <c r="T294" s="14">
        <f t="shared" si="45"/>
        <v>-51</v>
      </c>
      <c r="U294" s="14">
        <f t="shared" si="46"/>
        <v>-51</v>
      </c>
      <c r="V294" s="9">
        <f t="shared" si="47"/>
        <v>-51</v>
      </c>
      <c r="W294" s="16">
        <f t="shared" si="48"/>
        <v>0</v>
      </c>
      <c r="AB294" s="9">
        <f t="shared" ref="AB294:AB347" si="50">IF(H294="NA",1,0)</f>
        <v>0</v>
      </c>
      <c r="AC294" s="9">
        <f t="shared" ref="AC294:AC347" si="51">IF(J294="NA",1,0)</f>
        <v>0</v>
      </c>
      <c r="AD294" s="5">
        <f t="shared" si="49"/>
        <v>11</v>
      </c>
      <c r="AE294" s="5">
        <f t="shared" ref="AE294:AE353" si="52">B294+D294+F294+IF(H294="NA",0,IF(H294=1,1,IF(H294=0,0,99999)))+IF(J294="NA",0,IF(J294=1,1,IF(J294=0,0,99999)))+L294+M294+O294+Q294</f>
        <v>0</v>
      </c>
      <c r="AF294" s="11">
        <f t="shared" ref="AF294:AF351" si="53">AE294/AD294*10</f>
        <v>0</v>
      </c>
    </row>
    <row r="295" spans="4:32" x14ac:dyDescent="0.2">
      <c r="D295" s="5">
        <f>'Données brutes'!T274</f>
        <v>0</v>
      </c>
      <c r="F295" s="5">
        <f>IF('Données brutes'!V274="Oui",1,IF('Données brutes'!V274="Non",0,0))</f>
        <v>0</v>
      </c>
      <c r="H295" s="5">
        <f>IF('Données brutes'!X274="Oui",1,IF('Données brutes'!X274="Non",0,IF('Données brutes'!X274="NA","NA",0)))</f>
        <v>0</v>
      </c>
      <c r="J295" s="5">
        <f>IF('Données brutes'!Z274="Oui",1,IF('Données brutes'!Z274="Non",0,IF('Données brutes'!Z274="NA","NA",0)))</f>
        <v>0</v>
      </c>
      <c r="L295" s="5">
        <f>IF('Données brutes'!AB274="Oui",1,IF('Données brutes'!AB274="Non",0,0))</f>
        <v>0</v>
      </c>
      <c r="M295" s="5">
        <f>IF('Données brutes'!AC274="Oui",1,IF('Données brutes'!AC274="Non",0,0))</f>
        <v>0</v>
      </c>
      <c r="O295" s="5">
        <f>IF('Données brutes'!AE274="Oui",1,IF('Données brutes'!AE274="Non",0,0))</f>
        <v>0</v>
      </c>
      <c r="Q295" s="5">
        <f>IF('Données brutes'!AG274="Oui",1,IF('Données brutes'!AG274="Non",0,0))</f>
        <v>0</v>
      </c>
      <c r="S295" s="9">
        <f t="shared" ref="S295:S351" si="54">IF(H295&lt;&gt;"NA",IF(J295&lt;&gt;"NA",(((B295+D295+F295+J295+L295+M295+O295+Q295)/10+(B295+D295+F295+H295+L295+M295+O295+Q295)/10))*5,-51),-51)</f>
        <v>0</v>
      </c>
      <c r="T295" s="14">
        <f t="shared" ref="T295:T351" si="55">IF(H295="NA",IF(J295&lt;&gt;"NA",B295+D295+F295+J295+L295+M295+O295+Q295,-51),-51)</f>
        <v>-51</v>
      </c>
      <c r="U295" s="14">
        <f t="shared" ref="U295:U353" si="56">IF(J295="NA",IF(H295&lt;&gt;"NA",B295+D295+F295+H295+L295+M295+O295+Q295,-51),-51)</f>
        <v>-51</v>
      </c>
      <c r="V295" s="9">
        <f t="shared" ref="V295:V353" si="57">IF(J295="NA",IF(H295="NA",-51),-51)</f>
        <v>-51</v>
      </c>
      <c r="W295" s="16">
        <f t="shared" ref="W295:W351" si="58">IF(S295&lt;&gt;-51,S295,IF(T295&lt;&gt;-51,T295,IF(U295&lt;&gt;-51,U295,-51)))</f>
        <v>0</v>
      </c>
      <c r="AB295" s="9">
        <f t="shared" si="50"/>
        <v>0</v>
      </c>
      <c r="AC295" s="9">
        <f t="shared" si="51"/>
        <v>0</v>
      </c>
      <c r="AD295" s="5">
        <f t="shared" ref="AD295:AD347" si="59">11-AB295-AC295</f>
        <v>11</v>
      </c>
      <c r="AE295" s="5">
        <f t="shared" si="52"/>
        <v>0</v>
      </c>
      <c r="AF295" s="11">
        <f t="shared" si="53"/>
        <v>0</v>
      </c>
    </row>
    <row r="296" spans="4:32" x14ac:dyDescent="0.2">
      <c r="D296" s="5">
        <f>'Données brutes'!T275</f>
        <v>0</v>
      </c>
      <c r="F296" s="5">
        <f>IF('Données brutes'!V275="Oui",1,IF('Données brutes'!V275="Non",0,0))</f>
        <v>0</v>
      </c>
      <c r="H296" s="5">
        <f>IF('Données brutes'!X275="Oui",1,IF('Données brutes'!X275="Non",0,IF('Données brutes'!X275="NA","NA",0)))</f>
        <v>0</v>
      </c>
      <c r="J296" s="5">
        <f>IF('Données brutes'!Z275="Oui",1,IF('Données brutes'!Z275="Non",0,IF('Données brutes'!Z275="NA","NA",0)))</f>
        <v>0</v>
      </c>
      <c r="L296" s="5">
        <f>IF('Données brutes'!AB275="Oui",1,IF('Données brutes'!AB275="Non",0,0))</f>
        <v>0</v>
      </c>
      <c r="M296" s="5">
        <f>IF('Données brutes'!AC275="Oui",1,IF('Données brutes'!AC275="Non",0,0))</f>
        <v>0</v>
      </c>
      <c r="O296" s="5">
        <f>IF('Données brutes'!AE275="Oui",1,IF('Données brutes'!AE275="Non",0,0))</f>
        <v>0</v>
      </c>
      <c r="Q296" s="5">
        <f>IF('Données brutes'!AG275="Oui",1,IF('Données brutes'!AG275="Non",0,0))</f>
        <v>0</v>
      </c>
      <c r="S296" s="9">
        <f t="shared" si="54"/>
        <v>0</v>
      </c>
      <c r="T296" s="14">
        <f t="shared" si="55"/>
        <v>-51</v>
      </c>
      <c r="U296" s="14">
        <f t="shared" si="56"/>
        <v>-51</v>
      </c>
      <c r="V296" s="9">
        <f t="shared" si="57"/>
        <v>-51</v>
      </c>
      <c r="W296" s="16">
        <f t="shared" si="58"/>
        <v>0</v>
      </c>
      <c r="AB296" s="9">
        <f t="shared" si="50"/>
        <v>0</v>
      </c>
      <c r="AC296" s="9">
        <f t="shared" si="51"/>
        <v>0</v>
      </c>
      <c r="AD296" s="5">
        <f t="shared" si="59"/>
        <v>11</v>
      </c>
      <c r="AE296" s="5">
        <f t="shared" si="52"/>
        <v>0</v>
      </c>
      <c r="AF296" s="11">
        <f t="shared" si="53"/>
        <v>0</v>
      </c>
    </row>
    <row r="297" spans="4:32" x14ac:dyDescent="0.2">
      <c r="D297" s="5">
        <f>'Données brutes'!T276</f>
        <v>0</v>
      </c>
      <c r="F297" s="5">
        <f>IF('Données brutes'!V276="Oui",1,IF('Données brutes'!V276="Non",0,0))</f>
        <v>0</v>
      </c>
      <c r="H297" s="5">
        <f>IF('Données brutes'!X276="Oui",1,IF('Données brutes'!X276="Non",0,IF('Données brutes'!X276="NA","NA",0)))</f>
        <v>0</v>
      </c>
      <c r="J297" s="5">
        <f>IF('Données brutes'!Z276="Oui",1,IF('Données brutes'!Z276="Non",0,IF('Données brutes'!Z276="NA","NA",0)))</f>
        <v>0</v>
      </c>
      <c r="L297" s="5">
        <f>IF('Données brutes'!AB276="Oui",1,IF('Données brutes'!AB276="Non",0,0))</f>
        <v>0</v>
      </c>
      <c r="M297" s="5">
        <f>IF('Données brutes'!AC276="Oui",1,IF('Données brutes'!AC276="Non",0,0))</f>
        <v>0</v>
      </c>
      <c r="O297" s="5">
        <f>IF('Données brutes'!AE276="Oui",1,IF('Données brutes'!AE276="Non",0,0))</f>
        <v>0</v>
      </c>
      <c r="Q297" s="5">
        <f>IF('Données brutes'!AG276="Oui",1,IF('Données brutes'!AG276="Non",0,0))</f>
        <v>0</v>
      </c>
      <c r="S297" s="9">
        <f t="shared" si="54"/>
        <v>0</v>
      </c>
      <c r="T297" s="14">
        <f t="shared" si="55"/>
        <v>-51</v>
      </c>
      <c r="U297" s="14">
        <f t="shared" si="56"/>
        <v>-51</v>
      </c>
      <c r="V297" s="9">
        <f t="shared" si="57"/>
        <v>-51</v>
      </c>
      <c r="W297" s="16">
        <f t="shared" si="58"/>
        <v>0</v>
      </c>
      <c r="AB297" s="9">
        <f t="shared" si="50"/>
        <v>0</v>
      </c>
      <c r="AC297" s="9">
        <f t="shared" si="51"/>
        <v>0</v>
      </c>
      <c r="AD297" s="5">
        <f t="shared" si="59"/>
        <v>11</v>
      </c>
      <c r="AE297" s="5">
        <f t="shared" si="52"/>
        <v>0</v>
      </c>
      <c r="AF297" s="11">
        <f t="shared" si="53"/>
        <v>0</v>
      </c>
    </row>
    <row r="298" spans="4:32" x14ac:dyDescent="0.2">
      <c r="D298" s="5">
        <f>'Données brutes'!T277</f>
        <v>0</v>
      </c>
      <c r="F298" s="5">
        <f>IF('Données brutes'!V277="Oui",1,IF('Données brutes'!V277="Non",0,0))</f>
        <v>0</v>
      </c>
      <c r="H298" s="5">
        <f>IF('Données brutes'!X277="Oui",1,IF('Données brutes'!X277="Non",0,IF('Données brutes'!X277="NA","NA",0)))</f>
        <v>0</v>
      </c>
      <c r="J298" s="5">
        <f>IF('Données brutes'!Z277="Oui",1,IF('Données brutes'!Z277="Non",0,IF('Données brutes'!Z277="NA","NA",0)))</f>
        <v>0</v>
      </c>
      <c r="L298" s="5">
        <f>IF('Données brutes'!AB277="Oui",1,IF('Données brutes'!AB277="Non",0,0))</f>
        <v>0</v>
      </c>
      <c r="M298" s="5">
        <f>IF('Données brutes'!AC277="Oui",1,IF('Données brutes'!AC277="Non",0,0))</f>
        <v>0</v>
      </c>
      <c r="O298" s="5">
        <f>IF('Données brutes'!AE277="Oui",1,IF('Données brutes'!AE277="Non",0,0))</f>
        <v>0</v>
      </c>
      <c r="Q298" s="5">
        <f>IF('Données brutes'!AG277="Oui",1,IF('Données brutes'!AG277="Non",0,0))</f>
        <v>0</v>
      </c>
      <c r="S298" s="9">
        <f t="shared" si="54"/>
        <v>0</v>
      </c>
      <c r="T298" s="14">
        <f t="shared" si="55"/>
        <v>-51</v>
      </c>
      <c r="U298" s="14">
        <f t="shared" si="56"/>
        <v>-51</v>
      </c>
      <c r="V298" s="9">
        <f t="shared" si="57"/>
        <v>-51</v>
      </c>
      <c r="W298" s="16">
        <f t="shared" si="58"/>
        <v>0</v>
      </c>
      <c r="AB298" s="9">
        <f t="shared" si="50"/>
        <v>0</v>
      </c>
      <c r="AC298" s="9">
        <f t="shared" si="51"/>
        <v>0</v>
      </c>
      <c r="AD298" s="5">
        <f t="shared" si="59"/>
        <v>11</v>
      </c>
      <c r="AE298" s="5">
        <f t="shared" si="52"/>
        <v>0</v>
      </c>
      <c r="AF298" s="11">
        <f t="shared" si="53"/>
        <v>0</v>
      </c>
    </row>
    <row r="299" spans="4:32" x14ac:dyDescent="0.2">
      <c r="D299" s="5">
        <f>'Données brutes'!T278</f>
        <v>0</v>
      </c>
      <c r="F299" s="5">
        <f>IF('Données brutes'!V278="Oui",1,IF('Données brutes'!V278="Non",0,0))</f>
        <v>0</v>
      </c>
      <c r="H299" s="5">
        <f>IF('Données brutes'!X278="Oui",1,IF('Données brutes'!X278="Non",0,IF('Données brutes'!X278="NA","NA",0)))</f>
        <v>0</v>
      </c>
      <c r="J299" s="5">
        <f>IF('Données brutes'!Z278="Oui",1,IF('Données brutes'!Z278="Non",0,IF('Données brutes'!Z278="NA","NA",0)))</f>
        <v>0</v>
      </c>
      <c r="L299" s="5">
        <f>IF('Données brutes'!AB278="Oui",1,IF('Données brutes'!AB278="Non",0,0))</f>
        <v>0</v>
      </c>
      <c r="M299" s="5">
        <f>IF('Données brutes'!AC278="Oui",1,IF('Données brutes'!AC278="Non",0,0))</f>
        <v>0</v>
      </c>
      <c r="O299" s="5">
        <f>IF('Données brutes'!AE278="Oui",1,IF('Données brutes'!AE278="Non",0,0))</f>
        <v>0</v>
      </c>
      <c r="Q299" s="5">
        <f>IF('Données brutes'!AG278="Oui",1,IF('Données brutes'!AG278="Non",0,0))</f>
        <v>0</v>
      </c>
      <c r="S299" s="9">
        <f t="shared" si="54"/>
        <v>0</v>
      </c>
      <c r="T299" s="14">
        <f t="shared" si="55"/>
        <v>-51</v>
      </c>
      <c r="U299" s="14">
        <f t="shared" si="56"/>
        <v>-51</v>
      </c>
      <c r="V299" s="9">
        <f t="shared" si="57"/>
        <v>-51</v>
      </c>
      <c r="W299" s="16">
        <f t="shared" si="58"/>
        <v>0</v>
      </c>
      <c r="AB299" s="9">
        <f t="shared" si="50"/>
        <v>0</v>
      </c>
      <c r="AC299" s="9">
        <f t="shared" si="51"/>
        <v>0</v>
      </c>
      <c r="AD299" s="5">
        <f t="shared" si="59"/>
        <v>11</v>
      </c>
      <c r="AE299" s="5">
        <f t="shared" si="52"/>
        <v>0</v>
      </c>
      <c r="AF299" s="11">
        <f t="shared" si="53"/>
        <v>0</v>
      </c>
    </row>
    <row r="300" spans="4:32" x14ac:dyDescent="0.2">
      <c r="D300" s="5">
        <f>'Données brutes'!T279</f>
        <v>0</v>
      </c>
      <c r="F300" s="5">
        <f>IF('Données brutes'!V279="Oui",1,IF('Données brutes'!V279="Non",0,0))</f>
        <v>0</v>
      </c>
      <c r="H300" s="5">
        <f>IF('Données brutes'!X279="Oui",1,IF('Données brutes'!X279="Non",0,IF('Données brutes'!X279="NA","NA",0)))</f>
        <v>0</v>
      </c>
      <c r="J300" s="5">
        <f>IF('Données brutes'!Z279="Oui",1,IF('Données brutes'!Z279="Non",0,IF('Données brutes'!Z279="NA","NA",0)))</f>
        <v>0</v>
      </c>
      <c r="L300" s="5">
        <f>IF('Données brutes'!AB279="Oui",1,IF('Données brutes'!AB279="Non",0,0))</f>
        <v>0</v>
      </c>
      <c r="M300" s="5">
        <f>IF('Données brutes'!AC279="Oui",1,IF('Données brutes'!AC279="Non",0,0))</f>
        <v>0</v>
      </c>
      <c r="O300" s="5">
        <f>IF('Données brutes'!AE279="Oui",1,IF('Données brutes'!AE279="Non",0,0))</f>
        <v>0</v>
      </c>
      <c r="Q300" s="5">
        <f>IF('Données brutes'!AG279="Oui",1,IF('Données brutes'!AG279="Non",0,0))</f>
        <v>0</v>
      </c>
      <c r="S300" s="9">
        <f t="shared" si="54"/>
        <v>0</v>
      </c>
      <c r="T300" s="14">
        <f t="shared" si="55"/>
        <v>-51</v>
      </c>
      <c r="U300" s="14">
        <f t="shared" si="56"/>
        <v>-51</v>
      </c>
      <c r="V300" s="9">
        <f t="shared" si="57"/>
        <v>-51</v>
      </c>
      <c r="W300" s="16">
        <f t="shared" si="58"/>
        <v>0</v>
      </c>
      <c r="AB300" s="9">
        <f t="shared" si="50"/>
        <v>0</v>
      </c>
      <c r="AC300" s="9">
        <f t="shared" si="51"/>
        <v>0</v>
      </c>
      <c r="AD300" s="5">
        <f t="shared" si="59"/>
        <v>11</v>
      </c>
      <c r="AE300" s="5">
        <f t="shared" si="52"/>
        <v>0</v>
      </c>
      <c r="AF300" s="11">
        <f t="shared" si="53"/>
        <v>0</v>
      </c>
    </row>
    <row r="301" spans="4:32" x14ac:dyDescent="0.2">
      <c r="D301" s="5">
        <f>'Données brutes'!T280</f>
        <v>0</v>
      </c>
      <c r="F301" s="5">
        <f>IF('Données brutes'!V280="Oui",1,IF('Données brutes'!V280="Non",0,0))</f>
        <v>0</v>
      </c>
      <c r="H301" s="5">
        <f>IF('Données brutes'!X280="Oui",1,IF('Données brutes'!X280="Non",0,IF('Données brutes'!X280="NA","NA",0)))</f>
        <v>0</v>
      </c>
      <c r="J301" s="5">
        <f>IF('Données brutes'!Z280="Oui",1,IF('Données brutes'!Z280="Non",0,IF('Données brutes'!Z280="NA","NA",0)))</f>
        <v>0</v>
      </c>
      <c r="L301" s="5">
        <f>IF('Données brutes'!AB280="Oui",1,IF('Données brutes'!AB280="Non",0,0))</f>
        <v>0</v>
      </c>
      <c r="M301" s="5">
        <f>IF('Données brutes'!AC280="Oui",1,IF('Données brutes'!AC280="Non",0,0))</f>
        <v>0</v>
      </c>
      <c r="O301" s="5">
        <f>IF('Données brutes'!AE280="Oui",1,IF('Données brutes'!AE280="Non",0,0))</f>
        <v>0</v>
      </c>
      <c r="Q301" s="5">
        <f>IF('Données brutes'!AG280="Oui",1,IF('Données brutes'!AG280="Non",0,0))</f>
        <v>0</v>
      </c>
      <c r="S301" s="9">
        <f t="shared" si="54"/>
        <v>0</v>
      </c>
      <c r="T301" s="14">
        <f t="shared" si="55"/>
        <v>-51</v>
      </c>
      <c r="U301" s="14">
        <f t="shared" si="56"/>
        <v>-51</v>
      </c>
      <c r="V301" s="9">
        <f t="shared" si="57"/>
        <v>-51</v>
      </c>
      <c r="W301" s="16">
        <f t="shared" si="58"/>
        <v>0</v>
      </c>
      <c r="AB301" s="9">
        <f t="shared" si="50"/>
        <v>0</v>
      </c>
      <c r="AC301" s="9">
        <f t="shared" si="51"/>
        <v>0</v>
      </c>
      <c r="AD301" s="5">
        <f t="shared" si="59"/>
        <v>11</v>
      </c>
      <c r="AE301" s="5">
        <f t="shared" si="52"/>
        <v>0</v>
      </c>
      <c r="AF301" s="11">
        <f t="shared" si="53"/>
        <v>0</v>
      </c>
    </row>
    <row r="302" spans="4:32" x14ac:dyDescent="0.2">
      <c r="D302" s="5">
        <f>'Données brutes'!T281</f>
        <v>0</v>
      </c>
      <c r="F302" s="5">
        <f>IF('Données brutes'!V281="Oui",1,IF('Données brutes'!V281="Non",0,0))</f>
        <v>0</v>
      </c>
      <c r="H302" s="5">
        <f>IF('Données brutes'!X281="Oui",1,IF('Données brutes'!X281="Non",0,IF('Données brutes'!X281="NA","NA",0)))</f>
        <v>0</v>
      </c>
      <c r="J302" s="5">
        <f>IF('Données brutes'!Z281="Oui",1,IF('Données brutes'!Z281="Non",0,IF('Données brutes'!Z281="NA","NA",0)))</f>
        <v>0</v>
      </c>
      <c r="L302" s="5">
        <f>IF('Données brutes'!AB281="Oui",1,IF('Données brutes'!AB281="Non",0,0))</f>
        <v>0</v>
      </c>
      <c r="M302" s="5">
        <f>IF('Données brutes'!AC281="Oui",1,IF('Données brutes'!AC281="Non",0,0))</f>
        <v>0</v>
      </c>
      <c r="O302" s="5">
        <f>IF('Données brutes'!AE281="Oui",1,IF('Données brutes'!AE281="Non",0,0))</f>
        <v>0</v>
      </c>
      <c r="Q302" s="5">
        <f>IF('Données brutes'!AG281="Oui",1,IF('Données brutes'!AG281="Non",0,0))</f>
        <v>0</v>
      </c>
      <c r="S302" s="9">
        <f t="shared" si="54"/>
        <v>0</v>
      </c>
      <c r="T302" s="14">
        <f t="shared" si="55"/>
        <v>-51</v>
      </c>
      <c r="U302" s="14">
        <f t="shared" si="56"/>
        <v>-51</v>
      </c>
      <c r="V302" s="9">
        <f t="shared" si="57"/>
        <v>-51</v>
      </c>
      <c r="W302" s="16">
        <f t="shared" si="58"/>
        <v>0</v>
      </c>
      <c r="AB302" s="9">
        <f t="shared" si="50"/>
        <v>0</v>
      </c>
      <c r="AC302" s="9">
        <f t="shared" si="51"/>
        <v>0</v>
      </c>
      <c r="AD302" s="5">
        <f t="shared" si="59"/>
        <v>11</v>
      </c>
      <c r="AE302" s="5">
        <f t="shared" si="52"/>
        <v>0</v>
      </c>
      <c r="AF302" s="11">
        <f t="shared" si="53"/>
        <v>0</v>
      </c>
    </row>
    <row r="303" spans="4:32" x14ac:dyDescent="0.2">
      <c r="F303" s="5">
        <f>IF('Données brutes'!V282="Oui",1,IF('Données brutes'!V282="Non",0,0))</f>
        <v>0</v>
      </c>
      <c r="H303" s="5">
        <f>IF('Données brutes'!X282="Oui",1,IF('Données brutes'!X282="Non",0,IF('Données brutes'!X282="NA","NA",0)))</f>
        <v>0</v>
      </c>
      <c r="J303" s="5">
        <f>IF('Données brutes'!Z282="Oui",1,IF('Données brutes'!Z282="Non",0,IF('Données brutes'!Z282="NA","NA",0)))</f>
        <v>0</v>
      </c>
      <c r="L303" s="5">
        <f>IF('Données brutes'!AB282="Oui",1,IF('Données brutes'!AB282="Non",0,0))</f>
        <v>0</v>
      </c>
      <c r="M303" s="5">
        <f>IF('Données brutes'!AC282="Oui",1,IF('Données brutes'!AC282="Non",0,0))</f>
        <v>0</v>
      </c>
      <c r="O303" s="5">
        <f>IF('Données brutes'!AE282="Oui",1,IF('Données brutes'!AE282="Non",0,0))</f>
        <v>0</v>
      </c>
      <c r="Q303" s="5">
        <f>IF('Données brutes'!AG282="Oui",1,IF('Données brutes'!AG282="Non",0,0))</f>
        <v>0</v>
      </c>
      <c r="S303" s="9">
        <f t="shared" si="54"/>
        <v>0</v>
      </c>
      <c r="T303" s="14">
        <f t="shared" si="55"/>
        <v>-51</v>
      </c>
      <c r="U303" s="14">
        <f t="shared" si="56"/>
        <v>-51</v>
      </c>
      <c r="V303" s="9">
        <f t="shared" si="57"/>
        <v>-51</v>
      </c>
      <c r="W303" s="16">
        <f t="shared" si="58"/>
        <v>0</v>
      </c>
      <c r="AB303" s="9">
        <f t="shared" si="50"/>
        <v>0</v>
      </c>
      <c r="AC303" s="9">
        <f t="shared" si="51"/>
        <v>0</v>
      </c>
      <c r="AD303" s="5">
        <f t="shared" si="59"/>
        <v>11</v>
      </c>
      <c r="AE303" s="5">
        <f t="shared" si="52"/>
        <v>0</v>
      </c>
      <c r="AF303" s="11">
        <f t="shared" si="53"/>
        <v>0</v>
      </c>
    </row>
    <row r="304" spans="4:32" x14ac:dyDescent="0.2">
      <c r="F304" s="5">
        <f>IF('Données brutes'!V283="Oui",1,IF('Données brutes'!V283="Non",0,0))</f>
        <v>0</v>
      </c>
      <c r="H304" s="5">
        <f>IF('Données brutes'!X283="Oui",1,IF('Données brutes'!X283="Non",0,IF('Données brutes'!X283="NA","NA",0)))</f>
        <v>0</v>
      </c>
      <c r="J304" s="5">
        <f>IF('Données brutes'!Z283="Oui",1,IF('Données brutes'!Z283="Non",0,IF('Données brutes'!Z283="NA","NA",0)))</f>
        <v>0</v>
      </c>
      <c r="L304" s="5">
        <f>IF('Données brutes'!AB283="Oui",1,IF('Données brutes'!AB283="Non",0,0))</f>
        <v>0</v>
      </c>
      <c r="M304" s="5">
        <f>IF('Données brutes'!AC283="Oui",1,IF('Données brutes'!AC283="Non",0,0))</f>
        <v>0</v>
      </c>
      <c r="O304" s="5">
        <f>IF('Données brutes'!AE283="Oui",1,IF('Données brutes'!AE283="Non",0,0))</f>
        <v>0</v>
      </c>
      <c r="Q304" s="5">
        <f>IF('Données brutes'!AG283="Oui",1,IF('Données brutes'!AG283="Non",0,0))</f>
        <v>0</v>
      </c>
      <c r="S304" s="9">
        <f t="shared" si="54"/>
        <v>0</v>
      </c>
      <c r="T304" s="14">
        <f t="shared" si="55"/>
        <v>-51</v>
      </c>
      <c r="U304" s="14">
        <f t="shared" si="56"/>
        <v>-51</v>
      </c>
      <c r="V304" s="9">
        <f t="shared" si="57"/>
        <v>-51</v>
      </c>
      <c r="W304" s="16">
        <f t="shared" si="58"/>
        <v>0</v>
      </c>
      <c r="AB304" s="9">
        <f t="shared" si="50"/>
        <v>0</v>
      </c>
      <c r="AC304" s="9">
        <f t="shared" si="51"/>
        <v>0</v>
      </c>
      <c r="AD304" s="5">
        <f t="shared" si="59"/>
        <v>11</v>
      </c>
      <c r="AE304" s="5">
        <f t="shared" si="52"/>
        <v>0</v>
      </c>
      <c r="AF304" s="11">
        <f t="shared" si="53"/>
        <v>0</v>
      </c>
    </row>
    <row r="305" spans="6:32" x14ac:dyDescent="0.2">
      <c r="F305" s="5">
        <f>IF('Données brutes'!V284="Oui",1,IF('Données brutes'!V284="Non",0,0))</f>
        <v>0</v>
      </c>
      <c r="H305" s="5">
        <f>IF('Données brutes'!X284="Oui",1,IF('Données brutes'!X284="Non",0,IF('Données brutes'!X284="NA","NA",0)))</f>
        <v>0</v>
      </c>
      <c r="J305" s="5">
        <f>IF('Données brutes'!Z284="Oui",1,IF('Données brutes'!Z284="Non",0,IF('Données brutes'!Z284="NA","NA",0)))</f>
        <v>0</v>
      </c>
      <c r="L305" s="5">
        <f>IF('Données brutes'!AB284="Oui",1,IF('Données brutes'!AB284="Non",0,0))</f>
        <v>0</v>
      </c>
      <c r="M305" s="5">
        <f>IF('Données brutes'!AC284="Oui",1,IF('Données brutes'!AC284="Non",0,0))</f>
        <v>0</v>
      </c>
      <c r="O305" s="5">
        <f>IF('Données brutes'!AE284="Oui",1,IF('Données brutes'!AE284="Non",0,0))</f>
        <v>0</v>
      </c>
      <c r="Q305" s="5">
        <f>IF('Données brutes'!AG284="Oui",1,IF('Données brutes'!AG284="Non",0,0))</f>
        <v>0</v>
      </c>
      <c r="S305" s="9">
        <f t="shared" si="54"/>
        <v>0</v>
      </c>
      <c r="T305" s="14">
        <f t="shared" si="55"/>
        <v>-51</v>
      </c>
      <c r="U305" s="14">
        <f t="shared" si="56"/>
        <v>-51</v>
      </c>
      <c r="V305" s="9">
        <f t="shared" si="57"/>
        <v>-51</v>
      </c>
      <c r="W305" s="16">
        <f t="shared" si="58"/>
        <v>0</v>
      </c>
      <c r="AB305" s="9">
        <f t="shared" si="50"/>
        <v>0</v>
      </c>
      <c r="AC305" s="9">
        <f t="shared" si="51"/>
        <v>0</v>
      </c>
      <c r="AD305" s="5">
        <f t="shared" si="59"/>
        <v>11</v>
      </c>
      <c r="AE305" s="5">
        <f t="shared" si="52"/>
        <v>0</v>
      </c>
      <c r="AF305" s="11">
        <f t="shared" si="53"/>
        <v>0</v>
      </c>
    </row>
    <row r="306" spans="6:32" x14ac:dyDescent="0.2">
      <c r="F306" s="5">
        <f>'Données brutes'!V285</f>
        <v>0</v>
      </c>
      <c r="H306" s="5">
        <f>IF('Données brutes'!X285="Oui",1,IF('Données brutes'!X285="Non",0,IF('Données brutes'!X285="NA","NA",0)))</f>
        <v>0</v>
      </c>
      <c r="J306" s="5">
        <f>IF('Données brutes'!Z285="Oui",1,IF('Données brutes'!Z285="Non",0,IF('Données brutes'!Z285="NA","NA",0)))</f>
        <v>0</v>
      </c>
      <c r="L306" s="5">
        <f>IF('Données brutes'!AB285="Oui",1,IF('Données brutes'!AB285="Non",0,0))</f>
        <v>0</v>
      </c>
      <c r="M306" s="5">
        <f>IF('Données brutes'!AC285="Oui",1,IF('Données brutes'!AC285="Non",0,0))</f>
        <v>0</v>
      </c>
      <c r="O306" s="5">
        <f>IF('Données brutes'!AE285="Oui",1,IF('Données brutes'!AE285="Non",0,0))</f>
        <v>0</v>
      </c>
      <c r="Q306" s="5">
        <f>IF('Données brutes'!AG285="Oui",1,IF('Données brutes'!AG285="Non",0,0))</f>
        <v>0</v>
      </c>
      <c r="S306" s="9">
        <f t="shared" si="54"/>
        <v>0</v>
      </c>
      <c r="T306" s="14">
        <f t="shared" si="55"/>
        <v>-51</v>
      </c>
      <c r="U306" s="14">
        <f t="shared" si="56"/>
        <v>-51</v>
      </c>
      <c r="V306" s="9">
        <f t="shared" si="57"/>
        <v>-51</v>
      </c>
      <c r="W306" s="16">
        <f t="shared" si="58"/>
        <v>0</v>
      </c>
      <c r="AB306" s="9">
        <f t="shared" si="50"/>
        <v>0</v>
      </c>
      <c r="AC306" s="9">
        <f t="shared" si="51"/>
        <v>0</v>
      </c>
      <c r="AD306" s="5">
        <f t="shared" si="59"/>
        <v>11</v>
      </c>
      <c r="AE306" s="5">
        <f t="shared" si="52"/>
        <v>0</v>
      </c>
      <c r="AF306" s="11">
        <f t="shared" si="53"/>
        <v>0</v>
      </c>
    </row>
    <row r="307" spans="6:32" x14ac:dyDescent="0.2">
      <c r="F307" s="5">
        <f>'Données brutes'!V286</f>
        <v>0</v>
      </c>
      <c r="H307" s="5">
        <f>IF('Données brutes'!X286="Oui",1,IF('Données brutes'!X286="Non",0,IF('Données brutes'!X286="NA","NA",0)))</f>
        <v>0</v>
      </c>
      <c r="J307" s="5">
        <f>IF('Données brutes'!Z286="Oui",1,IF('Données brutes'!Z286="Non",0,IF('Données brutes'!Z286="NA","NA",0)))</f>
        <v>0</v>
      </c>
      <c r="L307" s="5">
        <f>IF('Données brutes'!AB286="Oui",1,IF('Données brutes'!AB286="Non",0,0))</f>
        <v>0</v>
      </c>
      <c r="M307" s="5">
        <f>IF('Données brutes'!AC286="Oui",1,IF('Données brutes'!AC286="Non",0,0))</f>
        <v>0</v>
      </c>
      <c r="O307" s="5">
        <f>IF('Données brutes'!AE286="Oui",1,IF('Données brutes'!AE286="Non",0,0))</f>
        <v>0</v>
      </c>
      <c r="Q307" s="5">
        <f>IF('Données brutes'!AG286="Oui",1,IF('Données brutes'!AG286="Non",0,0))</f>
        <v>0</v>
      </c>
      <c r="S307" s="9">
        <f t="shared" si="54"/>
        <v>0</v>
      </c>
      <c r="T307" s="14">
        <f t="shared" si="55"/>
        <v>-51</v>
      </c>
      <c r="U307" s="14">
        <f t="shared" si="56"/>
        <v>-51</v>
      </c>
      <c r="V307" s="9">
        <f t="shared" si="57"/>
        <v>-51</v>
      </c>
      <c r="W307" s="16">
        <f t="shared" si="58"/>
        <v>0</v>
      </c>
      <c r="AB307" s="9">
        <f t="shared" si="50"/>
        <v>0</v>
      </c>
      <c r="AC307" s="9">
        <f t="shared" si="51"/>
        <v>0</v>
      </c>
      <c r="AD307" s="5">
        <f t="shared" si="59"/>
        <v>11</v>
      </c>
      <c r="AE307" s="5">
        <f t="shared" si="52"/>
        <v>0</v>
      </c>
      <c r="AF307" s="11">
        <f t="shared" si="53"/>
        <v>0</v>
      </c>
    </row>
    <row r="308" spans="6:32" x14ac:dyDescent="0.2">
      <c r="H308" s="5">
        <f>IF('Données brutes'!X287="Oui",1,IF('Données brutes'!X287="Non",0,IF('Données brutes'!X287="NA","NA",0)))</f>
        <v>0</v>
      </c>
      <c r="J308" s="5">
        <f>IF('Données brutes'!Z287="Oui",1,IF('Données brutes'!Z287="Non",0,IF('Données brutes'!Z287="NA","NA",0)))</f>
        <v>0</v>
      </c>
      <c r="L308" s="5">
        <f>IF('Données brutes'!AB287="Oui",1,IF('Données brutes'!AB287="Non",0,0))</f>
        <v>0</v>
      </c>
      <c r="M308" s="5">
        <f>IF('Données brutes'!AC287="Oui",1,IF('Données brutes'!AC287="Non",0,0))</f>
        <v>0</v>
      </c>
      <c r="O308" s="5">
        <f>IF('Données brutes'!AE287="Oui",1,IF('Données brutes'!AE287="Non",0,0))</f>
        <v>0</v>
      </c>
      <c r="Q308" s="5">
        <f>IF('Données brutes'!AG287="Oui",1,IF('Données brutes'!AG287="Non",0,0))</f>
        <v>0</v>
      </c>
      <c r="S308" s="9">
        <f t="shared" si="54"/>
        <v>0</v>
      </c>
      <c r="T308" s="14">
        <f t="shared" si="55"/>
        <v>-51</v>
      </c>
      <c r="U308" s="14">
        <f t="shared" si="56"/>
        <v>-51</v>
      </c>
      <c r="V308" s="9">
        <f t="shared" si="57"/>
        <v>-51</v>
      </c>
      <c r="W308" s="16">
        <f t="shared" si="58"/>
        <v>0</v>
      </c>
      <c r="AB308" s="9">
        <f t="shared" si="50"/>
        <v>0</v>
      </c>
      <c r="AC308" s="9">
        <f t="shared" si="51"/>
        <v>0</v>
      </c>
      <c r="AD308" s="5">
        <f t="shared" si="59"/>
        <v>11</v>
      </c>
      <c r="AE308" s="5">
        <f t="shared" si="52"/>
        <v>0</v>
      </c>
      <c r="AF308" s="11">
        <f t="shared" si="53"/>
        <v>0</v>
      </c>
    </row>
    <row r="309" spans="6:32" x14ac:dyDescent="0.2">
      <c r="J309" s="5">
        <f>IF('Données brutes'!Z288="Oui",1,IF('Données brutes'!Z288="Non",0,IF('Données brutes'!Z288="NA","NA",0)))</f>
        <v>0</v>
      </c>
      <c r="M309" s="5">
        <f>IF('Données brutes'!AC288="Oui",1,IF('Données brutes'!AC288="Non",0,0))</f>
        <v>0</v>
      </c>
      <c r="O309" s="5">
        <f>IF('Données brutes'!AE288="Oui",1,IF('Données brutes'!AE288="Non",0,0))</f>
        <v>0</v>
      </c>
      <c r="Q309" s="5">
        <f>IF('Données brutes'!AG288="Oui",1,IF('Données brutes'!AG288="Non",0,0))</f>
        <v>0</v>
      </c>
      <c r="S309" s="9">
        <f t="shared" si="54"/>
        <v>0</v>
      </c>
      <c r="T309" s="14">
        <f t="shared" si="55"/>
        <v>-51</v>
      </c>
      <c r="U309" s="14">
        <f t="shared" si="56"/>
        <v>-51</v>
      </c>
      <c r="V309" s="9">
        <f t="shared" si="57"/>
        <v>-51</v>
      </c>
      <c r="W309" s="16">
        <f t="shared" si="58"/>
        <v>0</v>
      </c>
      <c r="AB309" s="9">
        <f t="shared" si="50"/>
        <v>0</v>
      </c>
      <c r="AC309" s="9">
        <f t="shared" si="51"/>
        <v>0</v>
      </c>
      <c r="AD309" s="5">
        <f t="shared" si="59"/>
        <v>11</v>
      </c>
      <c r="AE309" s="5">
        <f t="shared" si="52"/>
        <v>0</v>
      </c>
      <c r="AF309" s="11">
        <f t="shared" si="53"/>
        <v>0</v>
      </c>
    </row>
    <row r="310" spans="6:32" x14ac:dyDescent="0.2">
      <c r="O310" s="5">
        <f>IF('Données brutes'!AE289="Oui",1,IF('Données brutes'!AE289="Non",0,0))</f>
        <v>0</v>
      </c>
      <c r="Q310" s="5">
        <f>IF('Données brutes'!AG289="Oui",1,IF('Données brutes'!AG289="Non",0,0))</f>
        <v>0</v>
      </c>
      <c r="S310" s="9">
        <f t="shared" si="54"/>
        <v>0</v>
      </c>
      <c r="T310" s="14">
        <f t="shared" si="55"/>
        <v>-51</v>
      </c>
      <c r="U310" s="14">
        <f t="shared" si="56"/>
        <v>-51</v>
      </c>
      <c r="V310" s="9">
        <f t="shared" si="57"/>
        <v>-51</v>
      </c>
      <c r="W310" s="16">
        <f t="shared" si="58"/>
        <v>0</v>
      </c>
      <c r="AB310" s="9">
        <f t="shared" si="50"/>
        <v>0</v>
      </c>
      <c r="AC310" s="9">
        <f t="shared" si="51"/>
        <v>0</v>
      </c>
      <c r="AD310" s="5">
        <f t="shared" si="59"/>
        <v>11</v>
      </c>
      <c r="AE310" s="5">
        <f t="shared" si="52"/>
        <v>0</v>
      </c>
      <c r="AF310" s="11">
        <f t="shared" si="53"/>
        <v>0</v>
      </c>
    </row>
    <row r="311" spans="6:32" x14ac:dyDescent="0.2">
      <c r="O311" s="5">
        <f>IF('Données brutes'!AE290="Oui",1,IF('Données brutes'!AE290="Non",0,0))</f>
        <v>0</v>
      </c>
      <c r="Q311" s="5">
        <f>IF('Données brutes'!AG290="Oui",1,IF('Données brutes'!AG290="Non",0,0))</f>
        <v>0</v>
      </c>
      <c r="S311" s="9">
        <f t="shared" si="54"/>
        <v>0</v>
      </c>
      <c r="T311" s="14">
        <f t="shared" si="55"/>
        <v>-51</v>
      </c>
      <c r="U311" s="14">
        <f t="shared" si="56"/>
        <v>-51</v>
      </c>
      <c r="V311" s="9">
        <f t="shared" si="57"/>
        <v>-51</v>
      </c>
      <c r="W311" s="16">
        <f t="shared" si="58"/>
        <v>0</v>
      </c>
      <c r="AB311" s="9">
        <f t="shared" si="50"/>
        <v>0</v>
      </c>
      <c r="AC311" s="9">
        <f t="shared" si="51"/>
        <v>0</v>
      </c>
      <c r="AD311" s="5">
        <f t="shared" si="59"/>
        <v>11</v>
      </c>
      <c r="AE311" s="5">
        <f t="shared" si="52"/>
        <v>0</v>
      </c>
      <c r="AF311" s="11">
        <f t="shared" si="53"/>
        <v>0</v>
      </c>
    </row>
    <row r="312" spans="6:32" x14ac:dyDescent="0.2">
      <c r="O312" s="5">
        <f>IF('Données brutes'!AE291="Oui",1,IF('Données brutes'!AE291="Non",0,0))</f>
        <v>0</v>
      </c>
      <c r="Q312" s="5">
        <f>IF('Données brutes'!AG291="Oui",1,IF('Données brutes'!AG291="Non",0,0))</f>
        <v>0</v>
      </c>
      <c r="S312" s="9">
        <f t="shared" si="54"/>
        <v>0</v>
      </c>
      <c r="T312" s="14">
        <f t="shared" si="55"/>
        <v>-51</v>
      </c>
      <c r="U312" s="14">
        <f t="shared" si="56"/>
        <v>-51</v>
      </c>
      <c r="V312" s="9">
        <f t="shared" si="57"/>
        <v>-51</v>
      </c>
      <c r="W312" s="16">
        <f t="shared" si="58"/>
        <v>0</v>
      </c>
      <c r="AB312" s="9">
        <f t="shared" si="50"/>
        <v>0</v>
      </c>
      <c r="AC312" s="9">
        <f t="shared" si="51"/>
        <v>0</v>
      </c>
      <c r="AD312" s="5">
        <f t="shared" si="59"/>
        <v>11</v>
      </c>
      <c r="AE312" s="5">
        <f t="shared" si="52"/>
        <v>0</v>
      </c>
      <c r="AF312" s="11">
        <f t="shared" si="53"/>
        <v>0</v>
      </c>
    </row>
    <row r="313" spans="6:32" x14ac:dyDescent="0.2">
      <c r="O313" s="5">
        <f>IF('Données brutes'!AE292="Oui",1,IF('Données brutes'!AE292="Non",0,0))</f>
        <v>0</v>
      </c>
      <c r="Q313" s="5">
        <f>IF('Données brutes'!AG292="Oui",1,IF('Données brutes'!AG292="Non",0,0))</f>
        <v>0</v>
      </c>
      <c r="S313" s="9">
        <f t="shared" si="54"/>
        <v>0</v>
      </c>
      <c r="T313" s="14">
        <f t="shared" si="55"/>
        <v>-51</v>
      </c>
      <c r="U313" s="14">
        <f t="shared" si="56"/>
        <v>-51</v>
      </c>
      <c r="V313" s="9">
        <f t="shared" si="57"/>
        <v>-51</v>
      </c>
      <c r="W313" s="16">
        <f t="shared" si="58"/>
        <v>0</v>
      </c>
      <c r="AB313" s="9">
        <f t="shared" si="50"/>
        <v>0</v>
      </c>
      <c r="AC313" s="9">
        <f t="shared" si="51"/>
        <v>0</v>
      </c>
      <c r="AD313" s="5">
        <f t="shared" si="59"/>
        <v>11</v>
      </c>
      <c r="AE313" s="5">
        <f t="shared" si="52"/>
        <v>0</v>
      </c>
      <c r="AF313" s="11">
        <f t="shared" si="53"/>
        <v>0</v>
      </c>
    </row>
    <row r="314" spans="6:32" x14ac:dyDescent="0.2">
      <c r="O314" s="5">
        <f>IF('Données brutes'!AE293="Oui",1,IF('Données brutes'!AE293="Non",0,0))</f>
        <v>0</v>
      </c>
      <c r="Q314" s="5">
        <f>IF('Données brutes'!AG293="Oui",1,IF('Données brutes'!AG293="Non",0,0))</f>
        <v>0</v>
      </c>
      <c r="S314" s="9">
        <f t="shared" si="54"/>
        <v>0</v>
      </c>
      <c r="T314" s="14">
        <f t="shared" si="55"/>
        <v>-51</v>
      </c>
      <c r="U314" s="14">
        <f t="shared" si="56"/>
        <v>-51</v>
      </c>
      <c r="V314" s="9">
        <f t="shared" si="57"/>
        <v>-51</v>
      </c>
      <c r="W314" s="16">
        <f t="shared" si="58"/>
        <v>0</v>
      </c>
      <c r="AB314" s="9">
        <f t="shared" si="50"/>
        <v>0</v>
      </c>
      <c r="AC314" s="9">
        <f t="shared" si="51"/>
        <v>0</v>
      </c>
      <c r="AD314" s="5">
        <f t="shared" si="59"/>
        <v>11</v>
      </c>
      <c r="AE314" s="5">
        <f t="shared" si="52"/>
        <v>0</v>
      </c>
      <c r="AF314" s="11">
        <f t="shared" si="53"/>
        <v>0</v>
      </c>
    </row>
    <row r="315" spans="6:32" x14ac:dyDescent="0.2">
      <c r="O315" s="5">
        <f>IF('Données brutes'!AE294="Oui",1,IF('Données brutes'!AE294="Non",0,0))</f>
        <v>0</v>
      </c>
      <c r="Q315" s="5">
        <f>IF('Données brutes'!AG294="Oui",1,IF('Données brutes'!AG294="Non",0,0))</f>
        <v>0</v>
      </c>
      <c r="S315" s="9">
        <f t="shared" si="54"/>
        <v>0</v>
      </c>
      <c r="T315" s="14">
        <f t="shared" si="55"/>
        <v>-51</v>
      </c>
      <c r="U315" s="14">
        <f t="shared" si="56"/>
        <v>-51</v>
      </c>
      <c r="V315" s="9">
        <f t="shared" si="57"/>
        <v>-51</v>
      </c>
      <c r="W315" s="16">
        <f t="shared" si="58"/>
        <v>0</v>
      </c>
      <c r="AB315" s="9">
        <f t="shared" si="50"/>
        <v>0</v>
      </c>
      <c r="AC315" s="9">
        <f t="shared" si="51"/>
        <v>0</v>
      </c>
      <c r="AD315" s="5">
        <f t="shared" si="59"/>
        <v>11</v>
      </c>
      <c r="AE315" s="5">
        <f t="shared" si="52"/>
        <v>0</v>
      </c>
      <c r="AF315" s="11">
        <f t="shared" si="53"/>
        <v>0</v>
      </c>
    </row>
    <row r="316" spans="6:32" x14ac:dyDescent="0.2">
      <c r="O316" s="5">
        <f>IF('Données brutes'!AE295="Oui",1,IF('Données brutes'!AE295="Non",0,0))</f>
        <v>0</v>
      </c>
      <c r="Q316" s="5">
        <f>IF('Données brutes'!AG295="Oui",1,IF('Données brutes'!AG295="Non",0,0))</f>
        <v>0</v>
      </c>
      <c r="S316" s="9">
        <f t="shared" si="54"/>
        <v>0</v>
      </c>
      <c r="T316" s="14">
        <f t="shared" si="55"/>
        <v>-51</v>
      </c>
      <c r="U316" s="14">
        <f t="shared" si="56"/>
        <v>-51</v>
      </c>
      <c r="V316" s="9">
        <f t="shared" si="57"/>
        <v>-51</v>
      </c>
      <c r="W316" s="16">
        <f t="shared" si="58"/>
        <v>0</v>
      </c>
      <c r="AB316" s="9">
        <f t="shared" si="50"/>
        <v>0</v>
      </c>
      <c r="AC316" s="9">
        <f t="shared" si="51"/>
        <v>0</v>
      </c>
      <c r="AD316" s="5">
        <f t="shared" si="59"/>
        <v>11</v>
      </c>
      <c r="AE316" s="5">
        <f t="shared" si="52"/>
        <v>0</v>
      </c>
      <c r="AF316" s="11">
        <f t="shared" si="53"/>
        <v>0</v>
      </c>
    </row>
    <row r="317" spans="6:32" x14ac:dyDescent="0.2">
      <c r="O317" s="5">
        <f>IF('Données brutes'!AE296="Oui",1,IF('Données brutes'!AE296="Non",0,0))</f>
        <v>0</v>
      </c>
      <c r="Q317" s="5">
        <f>IF('Données brutes'!AG296="Oui",1,IF('Données brutes'!AG296="Non",0,0))</f>
        <v>0</v>
      </c>
      <c r="S317" s="9">
        <f t="shared" si="54"/>
        <v>0</v>
      </c>
      <c r="T317" s="14">
        <f t="shared" si="55"/>
        <v>-51</v>
      </c>
      <c r="U317" s="14">
        <f t="shared" si="56"/>
        <v>-51</v>
      </c>
      <c r="V317" s="9">
        <f t="shared" si="57"/>
        <v>-51</v>
      </c>
      <c r="W317" s="16">
        <f t="shared" si="58"/>
        <v>0</v>
      </c>
      <c r="AB317" s="9">
        <f t="shared" si="50"/>
        <v>0</v>
      </c>
      <c r="AC317" s="9">
        <f t="shared" si="51"/>
        <v>0</v>
      </c>
      <c r="AD317" s="5">
        <f t="shared" si="59"/>
        <v>11</v>
      </c>
      <c r="AE317" s="5">
        <f t="shared" si="52"/>
        <v>0</v>
      </c>
      <c r="AF317" s="11">
        <f t="shared" si="53"/>
        <v>0</v>
      </c>
    </row>
    <row r="318" spans="6:32" x14ac:dyDescent="0.2">
      <c r="O318" s="5">
        <f>IF('Données brutes'!AE297="Oui",1,IF('Données brutes'!AE297="Non",0,0))</f>
        <v>0</v>
      </c>
      <c r="Q318" s="5">
        <f>IF('Données brutes'!AG297="Oui",1,IF('Données brutes'!AG297="Non",0,0))</f>
        <v>0</v>
      </c>
      <c r="S318" s="9">
        <f t="shared" si="54"/>
        <v>0</v>
      </c>
      <c r="T318" s="14">
        <f t="shared" si="55"/>
        <v>-51</v>
      </c>
      <c r="U318" s="14">
        <f t="shared" si="56"/>
        <v>-51</v>
      </c>
      <c r="V318" s="9">
        <f t="shared" si="57"/>
        <v>-51</v>
      </c>
      <c r="W318" s="16">
        <f t="shared" si="58"/>
        <v>0</v>
      </c>
      <c r="AB318" s="9">
        <f t="shared" si="50"/>
        <v>0</v>
      </c>
      <c r="AC318" s="9">
        <f t="shared" si="51"/>
        <v>0</v>
      </c>
      <c r="AD318" s="5">
        <f t="shared" si="59"/>
        <v>11</v>
      </c>
      <c r="AE318" s="5">
        <f t="shared" si="52"/>
        <v>0</v>
      </c>
      <c r="AF318" s="11">
        <f t="shared" si="53"/>
        <v>0</v>
      </c>
    </row>
    <row r="319" spans="6:32" x14ac:dyDescent="0.2">
      <c r="O319" s="5">
        <f>IF('Données brutes'!AE298="Oui",1,IF('Données brutes'!AE298="Non",0,0))</f>
        <v>0</v>
      </c>
      <c r="Q319" s="5">
        <f>IF('Données brutes'!AG298="Oui",1,IF('Données brutes'!AG298="Non",0,0))</f>
        <v>0</v>
      </c>
      <c r="S319" s="9">
        <f t="shared" si="54"/>
        <v>0</v>
      </c>
      <c r="T319" s="14">
        <f t="shared" si="55"/>
        <v>-51</v>
      </c>
      <c r="U319" s="14">
        <f t="shared" si="56"/>
        <v>-51</v>
      </c>
      <c r="V319" s="9">
        <f t="shared" si="57"/>
        <v>-51</v>
      </c>
      <c r="W319" s="16">
        <f t="shared" si="58"/>
        <v>0</v>
      </c>
      <c r="AB319" s="9">
        <f t="shared" si="50"/>
        <v>0</v>
      </c>
      <c r="AC319" s="9">
        <f t="shared" si="51"/>
        <v>0</v>
      </c>
      <c r="AD319" s="5">
        <f t="shared" si="59"/>
        <v>11</v>
      </c>
      <c r="AE319" s="5">
        <f t="shared" si="52"/>
        <v>0</v>
      </c>
      <c r="AF319" s="11">
        <f t="shared" si="53"/>
        <v>0</v>
      </c>
    </row>
    <row r="320" spans="6:32" x14ac:dyDescent="0.2">
      <c r="O320" s="5">
        <f>IF('Données brutes'!AE299="Oui",1,IF('Données brutes'!AE299="Non",0,0))</f>
        <v>0</v>
      </c>
      <c r="Q320" s="5">
        <f>IF('Données brutes'!AG299="Oui",1,IF('Données brutes'!AG299="Non",0,0))</f>
        <v>0</v>
      </c>
      <c r="S320" s="9">
        <f t="shared" si="54"/>
        <v>0</v>
      </c>
      <c r="T320" s="14">
        <f t="shared" si="55"/>
        <v>-51</v>
      </c>
      <c r="U320" s="14">
        <f t="shared" si="56"/>
        <v>-51</v>
      </c>
      <c r="V320" s="9">
        <f t="shared" si="57"/>
        <v>-51</v>
      </c>
      <c r="W320" s="16">
        <f t="shared" si="58"/>
        <v>0</v>
      </c>
      <c r="AB320" s="9">
        <f t="shared" si="50"/>
        <v>0</v>
      </c>
      <c r="AC320" s="9">
        <f t="shared" si="51"/>
        <v>0</v>
      </c>
      <c r="AD320" s="5">
        <f t="shared" si="59"/>
        <v>11</v>
      </c>
      <c r="AE320" s="5">
        <f t="shared" si="52"/>
        <v>0</v>
      </c>
      <c r="AF320" s="11">
        <f t="shared" si="53"/>
        <v>0</v>
      </c>
    </row>
    <row r="321" spans="15:32" x14ac:dyDescent="0.2">
      <c r="O321" s="5">
        <f>IF('Données brutes'!AE300="Oui",1,IF('Données brutes'!AE300="Non",0,0))</f>
        <v>0</v>
      </c>
      <c r="Q321" s="5">
        <f>IF('Données brutes'!AG300="Oui",1,IF('Données brutes'!AG300="Non",0,0))</f>
        <v>0</v>
      </c>
      <c r="S321" s="9">
        <f t="shared" si="54"/>
        <v>0</v>
      </c>
      <c r="T321" s="14">
        <f t="shared" si="55"/>
        <v>-51</v>
      </c>
      <c r="U321" s="14">
        <f t="shared" si="56"/>
        <v>-51</v>
      </c>
      <c r="V321" s="9">
        <f t="shared" si="57"/>
        <v>-51</v>
      </c>
      <c r="W321" s="16">
        <f t="shared" si="58"/>
        <v>0</v>
      </c>
      <c r="AB321" s="9">
        <f t="shared" si="50"/>
        <v>0</v>
      </c>
      <c r="AC321" s="9">
        <f t="shared" si="51"/>
        <v>0</v>
      </c>
      <c r="AD321" s="5">
        <f t="shared" si="59"/>
        <v>11</v>
      </c>
      <c r="AE321" s="5">
        <f t="shared" si="52"/>
        <v>0</v>
      </c>
      <c r="AF321" s="11">
        <f t="shared" si="53"/>
        <v>0</v>
      </c>
    </row>
    <row r="322" spans="15:32" x14ac:dyDescent="0.2">
      <c r="O322" s="5">
        <f>IF('Données brutes'!AE301="Oui",1,IF('Données brutes'!AE301="Non",0,0))</f>
        <v>0</v>
      </c>
      <c r="Q322" s="5">
        <f>IF('Données brutes'!AG301="Oui",1,IF('Données brutes'!AG301="Non",0,0))</f>
        <v>0</v>
      </c>
      <c r="S322" s="9">
        <f t="shared" si="54"/>
        <v>0</v>
      </c>
      <c r="T322" s="14">
        <f t="shared" si="55"/>
        <v>-51</v>
      </c>
      <c r="U322" s="14">
        <f t="shared" si="56"/>
        <v>-51</v>
      </c>
      <c r="V322" s="9">
        <f t="shared" si="57"/>
        <v>-51</v>
      </c>
      <c r="W322" s="16">
        <f t="shared" si="58"/>
        <v>0</v>
      </c>
      <c r="AB322" s="9">
        <f t="shared" si="50"/>
        <v>0</v>
      </c>
      <c r="AC322" s="9">
        <f t="shared" si="51"/>
        <v>0</v>
      </c>
      <c r="AD322" s="5">
        <f t="shared" si="59"/>
        <v>11</v>
      </c>
      <c r="AE322" s="5">
        <f t="shared" si="52"/>
        <v>0</v>
      </c>
      <c r="AF322" s="11">
        <f t="shared" si="53"/>
        <v>0</v>
      </c>
    </row>
    <row r="323" spans="15:32" x14ac:dyDescent="0.2">
      <c r="O323" s="5">
        <f>IF('Données brutes'!AE302="Oui",1,IF('Données brutes'!AE302="Non",0,0))</f>
        <v>0</v>
      </c>
      <c r="Q323" s="5">
        <f>IF('Données brutes'!AG302="Oui",1,IF('Données brutes'!AG302="Non",0,0))</f>
        <v>0</v>
      </c>
      <c r="S323" s="9">
        <f t="shared" si="54"/>
        <v>0</v>
      </c>
      <c r="T323" s="14">
        <f t="shared" si="55"/>
        <v>-51</v>
      </c>
      <c r="U323" s="14">
        <f t="shared" si="56"/>
        <v>-51</v>
      </c>
      <c r="V323" s="9">
        <f t="shared" si="57"/>
        <v>-51</v>
      </c>
      <c r="W323" s="16">
        <f t="shared" si="58"/>
        <v>0</v>
      </c>
      <c r="AB323" s="9">
        <f t="shared" si="50"/>
        <v>0</v>
      </c>
      <c r="AC323" s="9">
        <f t="shared" si="51"/>
        <v>0</v>
      </c>
      <c r="AD323" s="5">
        <f t="shared" si="59"/>
        <v>11</v>
      </c>
      <c r="AE323" s="5">
        <f t="shared" si="52"/>
        <v>0</v>
      </c>
      <c r="AF323" s="11">
        <f t="shared" si="53"/>
        <v>0</v>
      </c>
    </row>
    <row r="324" spans="15:32" x14ac:dyDescent="0.2">
      <c r="O324" s="5">
        <f>IF('Données brutes'!AE303="Oui",1,IF('Données brutes'!AE303="Non",0,0))</f>
        <v>0</v>
      </c>
      <c r="Q324" s="5">
        <f>IF('Données brutes'!AG303="Oui",1,IF('Données brutes'!AG303="Non",0,0))</f>
        <v>0</v>
      </c>
      <c r="S324" s="9">
        <f t="shared" si="54"/>
        <v>0</v>
      </c>
      <c r="T324" s="14">
        <f t="shared" si="55"/>
        <v>-51</v>
      </c>
      <c r="U324" s="14">
        <f t="shared" si="56"/>
        <v>-51</v>
      </c>
      <c r="V324" s="9">
        <f t="shared" si="57"/>
        <v>-51</v>
      </c>
      <c r="W324" s="16">
        <f t="shared" si="58"/>
        <v>0</v>
      </c>
      <c r="AB324" s="9">
        <f t="shared" si="50"/>
        <v>0</v>
      </c>
      <c r="AC324" s="9">
        <f t="shared" si="51"/>
        <v>0</v>
      </c>
      <c r="AD324" s="5">
        <f t="shared" si="59"/>
        <v>11</v>
      </c>
      <c r="AE324" s="5">
        <f t="shared" si="52"/>
        <v>0</v>
      </c>
      <c r="AF324" s="11">
        <f t="shared" si="53"/>
        <v>0</v>
      </c>
    </row>
    <row r="325" spans="15:32" x14ac:dyDescent="0.2">
      <c r="O325" s="5">
        <f>IF('Données brutes'!AE304="Oui",1,IF('Données brutes'!AE304="Non",0,0))</f>
        <v>0</v>
      </c>
      <c r="Q325" s="5">
        <f>IF('Données brutes'!AG304="Oui",1,IF('Données brutes'!AG304="Non",0,0))</f>
        <v>0</v>
      </c>
      <c r="S325" s="9">
        <f t="shared" si="54"/>
        <v>0</v>
      </c>
      <c r="T325" s="14">
        <f t="shared" si="55"/>
        <v>-51</v>
      </c>
      <c r="U325" s="14">
        <f t="shared" si="56"/>
        <v>-51</v>
      </c>
      <c r="V325" s="9">
        <f t="shared" si="57"/>
        <v>-51</v>
      </c>
      <c r="W325" s="16">
        <f t="shared" si="58"/>
        <v>0</v>
      </c>
      <c r="AB325" s="9">
        <f t="shared" si="50"/>
        <v>0</v>
      </c>
      <c r="AC325" s="9">
        <f t="shared" si="51"/>
        <v>0</v>
      </c>
      <c r="AD325" s="5">
        <f t="shared" si="59"/>
        <v>11</v>
      </c>
      <c r="AE325" s="5">
        <f t="shared" si="52"/>
        <v>0</v>
      </c>
      <c r="AF325" s="11">
        <f t="shared" si="53"/>
        <v>0</v>
      </c>
    </row>
    <row r="326" spans="15:32" x14ac:dyDescent="0.2">
      <c r="O326" s="5">
        <f>IF('Données brutes'!AE305="Oui",1,IF('Données brutes'!AE305="Non",0,0))</f>
        <v>0</v>
      </c>
      <c r="Q326" s="5">
        <f>IF('Données brutes'!AG305="Oui",1,IF('Données brutes'!AG305="Non",0,0))</f>
        <v>0</v>
      </c>
      <c r="S326" s="9">
        <f t="shared" si="54"/>
        <v>0</v>
      </c>
      <c r="T326" s="14">
        <f t="shared" si="55"/>
        <v>-51</v>
      </c>
      <c r="U326" s="14">
        <f t="shared" si="56"/>
        <v>-51</v>
      </c>
      <c r="V326" s="9">
        <f t="shared" si="57"/>
        <v>-51</v>
      </c>
      <c r="W326" s="16">
        <f t="shared" si="58"/>
        <v>0</v>
      </c>
      <c r="AB326" s="9">
        <f t="shared" si="50"/>
        <v>0</v>
      </c>
      <c r="AC326" s="9">
        <f t="shared" si="51"/>
        <v>0</v>
      </c>
      <c r="AD326" s="5">
        <f t="shared" si="59"/>
        <v>11</v>
      </c>
      <c r="AE326" s="5">
        <f t="shared" si="52"/>
        <v>0</v>
      </c>
      <c r="AF326" s="11">
        <f t="shared" si="53"/>
        <v>0</v>
      </c>
    </row>
    <row r="327" spans="15:32" x14ac:dyDescent="0.2">
      <c r="O327" s="5">
        <f>IF('Données brutes'!AE306="Oui",1,IF('Données brutes'!AE306="Non",0,0))</f>
        <v>0</v>
      </c>
      <c r="Q327" s="5">
        <f>IF('Données brutes'!AG306="Oui",1,IF('Données brutes'!AG306="Non",0,0))</f>
        <v>0</v>
      </c>
      <c r="S327" s="9">
        <f t="shared" si="54"/>
        <v>0</v>
      </c>
      <c r="T327" s="14">
        <f t="shared" si="55"/>
        <v>-51</v>
      </c>
      <c r="U327" s="14">
        <f t="shared" si="56"/>
        <v>-51</v>
      </c>
      <c r="V327" s="9">
        <f t="shared" si="57"/>
        <v>-51</v>
      </c>
      <c r="W327" s="16">
        <f t="shared" si="58"/>
        <v>0</v>
      </c>
      <c r="AB327" s="9">
        <f t="shared" si="50"/>
        <v>0</v>
      </c>
      <c r="AC327" s="9">
        <f t="shared" si="51"/>
        <v>0</v>
      </c>
      <c r="AD327" s="5">
        <f t="shared" si="59"/>
        <v>11</v>
      </c>
      <c r="AE327" s="5">
        <f t="shared" si="52"/>
        <v>0</v>
      </c>
      <c r="AF327" s="11">
        <f t="shared" si="53"/>
        <v>0</v>
      </c>
    </row>
    <row r="328" spans="15:32" x14ac:dyDescent="0.2">
      <c r="O328" s="5">
        <f>IF('Données brutes'!AE307="Oui",1,IF('Données brutes'!AE307="Non",0,0))</f>
        <v>0</v>
      </c>
      <c r="Q328" s="5">
        <f>IF('Données brutes'!AG307="Oui",1,IF('Données brutes'!AG307="Non",0,0))</f>
        <v>0</v>
      </c>
      <c r="S328" s="9">
        <f t="shared" si="54"/>
        <v>0</v>
      </c>
      <c r="T328" s="14">
        <f t="shared" si="55"/>
        <v>-51</v>
      </c>
      <c r="U328" s="14">
        <f t="shared" si="56"/>
        <v>-51</v>
      </c>
      <c r="V328" s="9">
        <f t="shared" si="57"/>
        <v>-51</v>
      </c>
      <c r="W328" s="16">
        <f t="shared" si="58"/>
        <v>0</v>
      </c>
      <c r="AB328" s="9">
        <f t="shared" si="50"/>
        <v>0</v>
      </c>
      <c r="AC328" s="9">
        <f t="shared" si="51"/>
        <v>0</v>
      </c>
      <c r="AD328" s="5">
        <f t="shared" si="59"/>
        <v>11</v>
      </c>
      <c r="AE328" s="5">
        <f t="shared" si="52"/>
        <v>0</v>
      </c>
      <c r="AF328" s="11">
        <f t="shared" si="53"/>
        <v>0</v>
      </c>
    </row>
    <row r="329" spans="15:32" x14ac:dyDescent="0.2">
      <c r="O329" s="5">
        <f>IF('Données brutes'!AE308="Oui",1,IF('Données brutes'!AE308="Non",0,0))</f>
        <v>0</v>
      </c>
      <c r="Q329" s="5">
        <f>IF('Données brutes'!AG308="Oui",1,IF('Données brutes'!AG308="Non",0,0))</f>
        <v>0</v>
      </c>
      <c r="S329" s="9">
        <f t="shared" si="54"/>
        <v>0</v>
      </c>
      <c r="T329" s="14">
        <f t="shared" si="55"/>
        <v>-51</v>
      </c>
      <c r="U329" s="14">
        <f t="shared" si="56"/>
        <v>-51</v>
      </c>
      <c r="V329" s="9">
        <f t="shared" si="57"/>
        <v>-51</v>
      </c>
      <c r="W329" s="16">
        <f t="shared" si="58"/>
        <v>0</v>
      </c>
      <c r="AB329" s="9">
        <f t="shared" si="50"/>
        <v>0</v>
      </c>
      <c r="AC329" s="9">
        <f t="shared" si="51"/>
        <v>0</v>
      </c>
      <c r="AD329" s="5">
        <f t="shared" si="59"/>
        <v>11</v>
      </c>
      <c r="AE329" s="5">
        <f t="shared" si="52"/>
        <v>0</v>
      </c>
      <c r="AF329" s="11">
        <f t="shared" si="53"/>
        <v>0</v>
      </c>
    </row>
    <row r="330" spans="15:32" x14ac:dyDescent="0.2">
      <c r="O330" s="5">
        <f>'Données brutes'!AE309</f>
        <v>0</v>
      </c>
      <c r="Q330" s="5">
        <f>IF('Données brutes'!AG309="Oui",1,IF('Données brutes'!AG309="Non",0,0))</f>
        <v>0</v>
      </c>
      <c r="S330" s="9">
        <f t="shared" si="54"/>
        <v>0</v>
      </c>
      <c r="T330" s="14">
        <f t="shared" si="55"/>
        <v>-51</v>
      </c>
      <c r="U330" s="14">
        <f t="shared" si="56"/>
        <v>-51</v>
      </c>
      <c r="V330" s="9">
        <f t="shared" si="57"/>
        <v>-51</v>
      </c>
      <c r="W330" s="16">
        <f t="shared" si="58"/>
        <v>0</v>
      </c>
      <c r="AB330" s="9">
        <f t="shared" si="50"/>
        <v>0</v>
      </c>
      <c r="AC330" s="9">
        <f t="shared" si="51"/>
        <v>0</v>
      </c>
      <c r="AD330" s="5">
        <f t="shared" si="59"/>
        <v>11</v>
      </c>
      <c r="AE330" s="5">
        <f t="shared" si="52"/>
        <v>0</v>
      </c>
      <c r="AF330" s="11">
        <f t="shared" si="53"/>
        <v>0</v>
      </c>
    </row>
    <row r="331" spans="15:32" x14ac:dyDescent="0.2">
      <c r="Q331" s="5">
        <f>IF('Données brutes'!AG310="Oui",1,IF('Données brutes'!AG310="Non",0,0))</f>
        <v>0</v>
      </c>
      <c r="S331" s="9">
        <f t="shared" si="54"/>
        <v>0</v>
      </c>
      <c r="T331" s="14">
        <f t="shared" si="55"/>
        <v>-51</v>
      </c>
      <c r="U331" s="14">
        <f t="shared" si="56"/>
        <v>-51</v>
      </c>
      <c r="V331" s="9">
        <f t="shared" si="57"/>
        <v>-51</v>
      </c>
      <c r="W331" s="16">
        <f t="shared" si="58"/>
        <v>0</v>
      </c>
      <c r="AB331" s="9">
        <f t="shared" si="50"/>
        <v>0</v>
      </c>
      <c r="AC331" s="9">
        <f t="shared" si="51"/>
        <v>0</v>
      </c>
      <c r="AD331" s="5">
        <f t="shared" si="59"/>
        <v>11</v>
      </c>
      <c r="AE331" s="5">
        <f t="shared" si="52"/>
        <v>0</v>
      </c>
      <c r="AF331" s="11">
        <f t="shared" si="53"/>
        <v>0</v>
      </c>
    </row>
    <row r="332" spans="15:32" x14ac:dyDescent="0.2">
      <c r="Q332" s="5">
        <f>IF('Données brutes'!AG311="Oui",1,IF('Données brutes'!AG311="Non",0,0))</f>
        <v>0</v>
      </c>
      <c r="S332" s="9">
        <f t="shared" si="54"/>
        <v>0</v>
      </c>
      <c r="T332" s="14">
        <f t="shared" si="55"/>
        <v>-51</v>
      </c>
      <c r="U332" s="14">
        <f t="shared" si="56"/>
        <v>-51</v>
      </c>
      <c r="V332" s="9">
        <f t="shared" si="57"/>
        <v>-51</v>
      </c>
      <c r="W332" s="16">
        <f t="shared" si="58"/>
        <v>0</v>
      </c>
      <c r="AB332" s="9">
        <f t="shared" si="50"/>
        <v>0</v>
      </c>
      <c r="AC332" s="9">
        <f t="shared" si="51"/>
        <v>0</v>
      </c>
      <c r="AD332" s="5">
        <f t="shared" si="59"/>
        <v>11</v>
      </c>
      <c r="AE332" s="5">
        <f t="shared" si="52"/>
        <v>0</v>
      </c>
      <c r="AF332" s="11">
        <f t="shared" si="53"/>
        <v>0</v>
      </c>
    </row>
    <row r="333" spans="15:32" x14ac:dyDescent="0.2">
      <c r="Q333" s="5">
        <f>IF('Données brutes'!AG312="Oui",1,IF('Données brutes'!AG312="Non",0,0))</f>
        <v>0</v>
      </c>
      <c r="S333" s="9">
        <f t="shared" si="54"/>
        <v>0</v>
      </c>
      <c r="T333" s="14">
        <f t="shared" si="55"/>
        <v>-51</v>
      </c>
      <c r="U333" s="14">
        <f t="shared" si="56"/>
        <v>-51</v>
      </c>
      <c r="V333" s="9">
        <f t="shared" si="57"/>
        <v>-51</v>
      </c>
      <c r="W333" s="16">
        <f t="shared" si="58"/>
        <v>0</v>
      </c>
      <c r="AB333" s="9">
        <f t="shared" si="50"/>
        <v>0</v>
      </c>
      <c r="AC333" s="9">
        <f t="shared" si="51"/>
        <v>0</v>
      </c>
      <c r="AD333" s="5">
        <f t="shared" si="59"/>
        <v>11</v>
      </c>
      <c r="AE333" s="5">
        <f t="shared" si="52"/>
        <v>0</v>
      </c>
      <c r="AF333" s="11">
        <f t="shared" si="53"/>
        <v>0</v>
      </c>
    </row>
    <row r="334" spans="15:32" x14ac:dyDescent="0.2">
      <c r="Q334" s="5">
        <f>IF('Données brutes'!AG313="Oui",1,IF('Données brutes'!AG313="Non",0,0))</f>
        <v>0</v>
      </c>
      <c r="S334" s="9">
        <f t="shared" si="54"/>
        <v>0</v>
      </c>
      <c r="T334" s="14">
        <f t="shared" si="55"/>
        <v>-51</v>
      </c>
      <c r="U334" s="14">
        <f t="shared" si="56"/>
        <v>-51</v>
      </c>
      <c r="V334" s="9">
        <f t="shared" si="57"/>
        <v>-51</v>
      </c>
      <c r="W334" s="16">
        <f t="shared" si="58"/>
        <v>0</v>
      </c>
      <c r="AB334" s="9">
        <f t="shared" si="50"/>
        <v>0</v>
      </c>
      <c r="AC334" s="9">
        <f t="shared" si="51"/>
        <v>0</v>
      </c>
      <c r="AD334" s="5">
        <f t="shared" si="59"/>
        <v>11</v>
      </c>
      <c r="AE334" s="5">
        <f t="shared" si="52"/>
        <v>0</v>
      </c>
      <c r="AF334" s="11">
        <f t="shared" si="53"/>
        <v>0</v>
      </c>
    </row>
    <row r="335" spans="15:32" x14ac:dyDescent="0.2">
      <c r="Q335" s="5">
        <f>IF('Données brutes'!AG314="Oui",1,IF('Données brutes'!AG314="Non",0,0))</f>
        <v>0</v>
      </c>
      <c r="S335" s="9">
        <f t="shared" si="54"/>
        <v>0</v>
      </c>
      <c r="T335" s="14">
        <f t="shared" si="55"/>
        <v>-51</v>
      </c>
      <c r="U335" s="14">
        <f t="shared" si="56"/>
        <v>-51</v>
      </c>
      <c r="V335" s="9">
        <f t="shared" si="57"/>
        <v>-51</v>
      </c>
      <c r="W335" s="16">
        <f t="shared" si="58"/>
        <v>0</v>
      </c>
      <c r="AB335" s="9">
        <f t="shared" si="50"/>
        <v>0</v>
      </c>
      <c r="AC335" s="9">
        <f t="shared" si="51"/>
        <v>0</v>
      </c>
      <c r="AD335" s="5">
        <f t="shared" si="59"/>
        <v>11</v>
      </c>
      <c r="AE335" s="5">
        <f t="shared" si="52"/>
        <v>0</v>
      </c>
      <c r="AF335" s="11">
        <f t="shared" si="53"/>
        <v>0</v>
      </c>
    </row>
    <row r="336" spans="15:32" x14ac:dyDescent="0.2">
      <c r="Q336" s="5">
        <f>IF('Données brutes'!AG315="Oui",1,IF('Données brutes'!AG315="Non",0,0))</f>
        <v>0</v>
      </c>
      <c r="S336" s="9">
        <f t="shared" si="54"/>
        <v>0</v>
      </c>
      <c r="T336" s="14">
        <f t="shared" si="55"/>
        <v>-51</v>
      </c>
      <c r="U336" s="14">
        <f t="shared" si="56"/>
        <v>-51</v>
      </c>
      <c r="V336" s="9">
        <f t="shared" si="57"/>
        <v>-51</v>
      </c>
      <c r="W336" s="16">
        <f t="shared" si="58"/>
        <v>0</v>
      </c>
      <c r="AB336" s="9">
        <f t="shared" si="50"/>
        <v>0</v>
      </c>
      <c r="AC336" s="9">
        <f t="shared" si="51"/>
        <v>0</v>
      </c>
      <c r="AD336" s="5">
        <f t="shared" si="59"/>
        <v>11</v>
      </c>
      <c r="AE336" s="5">
        <f t="shared" si="52"/>
        <v>0</v>
      </c>
      <c r="AF336" s="11">
        <f t="shared" si="53"/>
        <v>0</v>
      </c>
    </row>
    <row r="337" spans="17:32" x14ac:dyDescent="0.2">
      <c r="Q337" s="5">
        <f>IF('Données brutes'!AG316="Oui",1,IF('Données brutes'!AG316="Non",0,0))</f>
        <v>0</v>
      </c>
      <c r="S337" s="9">
        <f t="shared" si="54"/>
        <v>0</v>
      </c>
      <c r="T337" s="14">
        <f t="shared" si="55"/>
        <v>-51</v>
      </c>
      <c r="U337" s="14">
        <f t="shared" si="56"/>
        <v>-51</v>
      </c>
      <c r="V337" s="9">
        <f t="shared" si="57"/>
        <v>-51</v>
      </c>
      <c r="W337" s="16">
        <f t="shared" si="58"/>
        <v>0</v>
      </c>
      <c r="AB337" s="9">
        <f t="shared" si="50"/>
        <v>0</v>
      </c>
      <c r="AC337" s="9">
        <f t="shared" si="51"/>
        <v>0</v>
      </c>
      <c r="AD337" s="5">
        <f t="shared" si="59"/>
        <v>11</v>
      </c>
      <c r="AE337" s="5">
        <f t="shared" si="52"/>
        <v>0</v>
      </c>
      <c r="AF337" s="11">
        <f t="shared" si="53"/>
        <v>0</v>
      </c>
    </row>
    <row r="338" spans="17:32" x14ac:dyDescent="0.2">
      <c r="Q338" s="5">
        <f>IF('Données brutes'!AG317="Oui",1,IF('Données brutes'!AG317="Non",0,0))</f>
        <v>0</v>
      </c>
      <c r="S338" s="9">
        <f t="shared" si="54"/>
        <v>0</v>
      </c>
      <c r="T338" s="14">
        <f t="shared" si="55"/>
        <v>-51</v>
      </c>
      <c r="U338" s="14">
        <f t="shared" si="56"/>
        <v>-51</v>
      </c>
      <c r="V338" s="9">
        <f t="shared" si="57"/>
        <v>-51</v>
      </c>
      <c r="W338" s="16">
        <f t="shared" si="58"/>
        <v>0</v>
      </c>
      <c r="AB338" s="9">
        <f t="shared" si="50"/>
        <v>0</v>
      </c>
      <c r="AC338" s="9">
        <f t="shared" si="51"/>
        <v>0</v>
      </c>
      <c r="AD338" s="5">
        <f t="shared" si="59"/>
        <v>11</v>
      </c>
      <c r="AE338" s="5">
        <f t="shared" si="52"/>
        <v>0</v>
      </c>
      <c r="AF338" s="11">
        <f t="shared" si="53"/>
        <v>0</v>
      </c>
    </row>
    <row r="339" spans="17:32" x14ac:dyDescent="0.2">
      <c r="Q339" s="5">
        <f>IF('Données brutes'!AG318="Oui",1,IF('Données brutes'!AG318="Non",0,0))</f>
        <v>0</v>
      </c>
      <c r="S339" s="9">
        <f t="shared" si="54"/>
        <v>0</v>
      </c>
      <c r="T339" s="14">
        <f t="shared" si="55"/>
        <v>-51</v>
      </c>
      <c r="U339" s="14">
        <f t="shared" si="56"/>
        <v>-51</v>
      </c>
      <c r="V339" s="9">
        <f t="shared" si="57"/>
        <v>-51</v>
      </c>
      <c r="W339" s="16">
        <f t="shared" si="58"/>
        <v>0</v>
      </c>
      <c r="AB339" s="9">
        <f t="shared" si="50"/>
        <v>0</v>
      </c>
      <c r="AC339" s="9">
        <f t="shared" si="51"/>
        <v>0</v>
      </c>
      <c r="AD339" s="5">
        <f t="shared" si="59"/>
        <v>11</v>
      </c>
      <c r="AE339" s="5">
        <f t="shared" si="52"/>
        <v>0</v>
      </c>
      <c r="AF339" s="11">
        <f t="shared" si="53"/>
        <v>0</v>
      </c>
    </row>
    <row r="340" spans="17:32" x14ac:dyDescent="0.2">
      <c r="Q340" s="5">
        <f>IF('Données brutes'!AG319="Oui",1,IF('Données brutes'!AG319="Non",0,0))</f>
        <v>0</v>
      </c>
      <c r="S340" s="9">
        <f t="shared" si="54"/>
        <v>0</v>
      </c>
      <c r="T340" s="14">
        <f t="shared" si="55"/>
        <v>-51</v>
      </c>
      <c r="U340" s="14">
        <f t="shared" si="56"/>
        <v>-51</v>
      </c>
      <c r="V340" s="9">
        <f t="shared" si="57"/>
        <v>-51</v>
      </c>
      <c r="W340" s="16">
        <f t="shared" si="58"/>
        <v>0</v>
      </c>
      <c r="AB340" s="9">
        <f t="shared" si="50"/>
        <v>0</v>
      </c>
      <c r="AC340" s="9">
        <f t="shared" si="51"/>
        <v>0</v>
      </c>
      <c r="AD340" s="5">
        <f t="shared" si="59"/>
        <v>11</v>
      </c>
      <c r="AE340" s="5">
        <f t="shared" si="52"/>
        <v>0</v>
      </c>
      <c r="AF340" s="11">
        <f t="shared" si="53"/>
        <v>0</v>
      </c>
    </row>
    <row r="341" spans="17:32" x14ac:dyDescent="0.2">
      <c r="Q341" s="5">
        <f>IF('Données brutes'!AG320="Oui",1,IF('Données brutes'!AG320="Non",0,0))</f>
        <v>0</v>
      </c>
      <c r="S341" s="9">
        <f t="shared" si="54"/>
        <v>0</v>
      </c>
      <c r="T341" s="14">
        <f t="shared" si="55"/>
        <v>-51</v>
      </c>
      <c r="U341" s="14">
        <f t="shared" si="56"/>
        <v>-51</v>
      </c>
      <c r="V341" s="9">
        <f t="shared" si="57"/>
        <v>-51</v>
      </c>
      <c r="W341" s="16">
        <f t="shared" si="58"/>
        <v>0</v>
      </c>
      <c r="AB341" s="9">
        <f t="shared" si="50"/>
        <v>0</v>
      </c>
      <c r="AC341" s="9">
        <f t="shared" si="51"/>
        <v>0</v>
      </c>
      <c r="AD341" s="5">
        <f t="shared" si="59"/>
        <v>11</v>
      </c>
      <c r="AE341" s="5">
        <f t="shared" si="52"/>
        <v>0</v>
      </c>
      <c r="AF341" s="11">
        <f t="shared" si="53"/>
        <v>0</v>
      </c>
    </row>
    <row r="342" spans="17:32" x14ac:dyDescent="0.2">
      <c r="Q342" s="5">
        <f>IF('Données brutes'!AG321="Oui",1,IF('Données brutes'!AG321="Non",0,0))</f>
        <v>0</v>
      </c>
      <c r="S342" s="9">
        <f t="shared" si="54"/>
        <v>0</v>
      </c>
      <c r="T342" s="14">
        <f t="shared" si="55"/>
        <v>-51</v>
      </c>
      <c r="U342" s="14">
        <f t="shared" si="56"/>
        <v>-51</v>
      </c>
      <c r="V342" s="9">
        <f t="shared" si="57"/>
        <v>-51</v>
      </c>
      <c r="W342" s="16">
        <f t="shared" si="58"/>
        <v>0</v>
      </c>
      <c r="AB342" s="9">
        <f t="shared" si="50"/>
        <v>0</v>
      </c>
      <c r="AC342" s="9">
        <f t="shared" si="51"/>
        <v>0</v>
      </c>
      <c r="AD342" s="5">
        <f t="shared" si="59"/>
        <v>11</v>
      </c>
      <c r="AE342" s="5">
        <f t="shared" si="52"/>
        <v>0</v>
      </c>
      <c r="AF342" s="11">
        <f t="shared" si="53"/>
        <v>0</v>
      </c>
    </row>
    <row r="343" spans="17:32" x14ac:dyDescent="0.2">
      <c r="Q343" s="5">
        <f>IF('Données brutes'!AG322="Oui",1,IF('Données brutes'!AG322="Non",0,0))</f>
        <v>0</v>
      </c>
      <c r="S343" s="9">
        <f t="shared" si="54"/>
        <v>0</v>
      </c>
      <c r="T343" s="14">
        <f t="shared" si="55"/>
        <v>-51</v>
      </c>
      <c r="U343" s="14">
        <f t="shared" si="56"/>
        <v>-51</v>
      </c>
      <c r="V343" s="9">
        <f t="shared" si="57"/>
        <v>-51</v>
      </c>
      <c r="W343" s="16">
        <f t="shared" si="58"/>
        <v>0</v>
      </c>
      <c r="AB343" s="9">
        <f t="shared" si="50"/>
        <v>0</v>
      </c>
      <c r="AC343" s="9">
        <f t="shared" si="51"/>
        <v>0</v>
      </c>
      <c r="AD343" s="5">
        <f t="shared" si="59"/>
        <v>11</v>
      </c>
      <c r="AE343" s="5">
        <f t="shared" si="52"/>
        <v>0</v>
      </c>
      <c r="AF343" s="11">
        <f t="shared" si="53"/>
        <v>0</v>
      </c>
    </row>
    <row r="344" spans="17:32" x14ac:dyDescent="0.2">
      <c r="Q344" s="5">
        <f>IF('Données brutes'!AG323="Oui",1,IF('Données brutes'!AG323="Non",0,0))</f>
        <v>0</v>
      </c>
      <c r="S344" s="9">
        <f t="shared" si="54"/>
        <v>0</v>
      </c>
      <c r="T344" s="14">
        <f t="shared" si="55"/>
        <v>-51</v>
      </c>
      <c r="U344" s="14">
        <f t="shared" si="56"/>
        <v>-51</v>
      </c>
      <c r="V344" s="9">
        <f t="shared" si="57"/>
        <v>-51</v>
      </c>
      <c r="W344" s="16">
        <f t="shared" si="58"/>
        <v>0</v>
      </c>
      <c r="AB344" s="9">
        <f t="shared" si="50"/>
        <v>0</v>
      </c>
      <c r="AC344" s="9">
        <f t="shared" si="51"/>
        <v>0</v>
      </c>
      <c r="AD344" s="5">
        <f t="shared" si="59"/>
        <v>11</v>
      </c>
      <c r="AE344" s="5">
        <f t="shared" si="52"/>
        <v>0</v>
      </c>
      <c r="AF344" s="11">
        <f t="shared" si="53"/>
        <v>0</v>
      </c>
    </row>
    <row r="345" spans="17:32" x14ac:dyDescent="0.2">
      <c r="Q345" s="5">
        <f>IF('Données brutes'!AG324="Oui",1,IF('Données brutes'!AG324="Non",0,0))</f>
        <v>0</v>
      </c>
      <c r="S345" s="9">
        <f t="shared" si="54"/>
        <v>0</v>
      </c>
      <c r="T345" s="14">
        <f t="shared" si="55"/>
        <v>-51</v>
      </c>
      <c r="U345" s="14">
        <f t="shared" si="56"/>
        <v>-51</v>
      </c>
      <c r="V345" s="9">
        <f t="shared" si="57"/>
        <v>-51</v>
      </c>
      <c r="W345" s="16">
        <f t="shared" si="58"/>
        <v>0</v>
      </c>
      <c r="AB345" s="9">
        <f t="shared" si="50"/>
        <v>0</v>
      </c>
      <c r="AC345" s="9">
        <f t="shared" si="51"/>
        <v>0</v>
      </c>
      <c r="AD345" s="5">
        <f t="shared" si="59"/>
        <v>11</v>
      </c>
      <c r="AE345" s="5">
        <f t="shared" si="52"/>
        <v>0</v>
      </c>
      <c r="AF345" s="11">
        <f t="shared" si="53"/>
        <v>0</v>
      </c>
    </row>
    <row r="346" spans="17:32" x14ac:dyDescent="0.2">
      <c r="Q346" s="5">
        <f>IF('Données brutes'!AG325="Oui",1,IF('Données brutes'!AG325="Non",0,0))</f>
        <v>0</v>
      </c>
      <c r="S346" s="9">
        <f t="shared" si="54"/>
        <v>0</v>
      </c>
      <c r="T346" s="14">
        <f t="shared" si="55"/>
        <v>-51</v>
      </c>
      <c r="U346" s="14">
        <f t="shared" si="56"/>
        <v>-51</v>
      </c>
      <c r="V346" s="9">
        <f t="shared" si="57"/>
        <v>-51</v>
      </c>
      <c r="W346" s="16">
        <f t="shared" si="58"/>
        <v>0</v>
      </c>
      <c r="AB346" s="9">
        <f t="shared" si="50"/>
        <v>0</v>
      </c>
      <c r="AC346" s="9">
        <f t="shared" si="51"/>
        <v>0</v>
      </c>
      <c r="AD346" s="5">
        <f t="shared" si="59"/>
        <v>11</v>
      </c>
      <c r="AE346" s="5">
        <f t="shared" si="52"/>
        <v>0</v>
      </c>
      <c r="AF346" s="11">
        <f t="shared" si="53"/>
        <v>0</v>
      </c>
    </row>
    <row r="347" spans="17:32" x14ac:dyDescent="0.2">
      <c r="Q347" s="5">
        <f>IF('Données brutes'!AG326="Oui",1,IF('Données brutes'!AG326="Non",0,0))</f>
        <v>0</v>
      </c>
      <c r="S347" s="9">
        <f t="shared" si="54"/>
        <v>0</v>
      </c>
      <c r="T347" s="14">
        <f t="shared" si="55"/>
        <v>-51</v>
      </c>
      <c r="U347" s="14">
        <f t="shared" si="56"/>
        <v>-51</v>
      </c>
      <c r="V347" s="9">
        <f t="shared" si="57"/>
        <v>-51</v>
      </c>
      <c r="W347" s="16">
        <f t="shared" si="58"/>
        <v>0</v>
      </c>
      <c r="AB347" s="9">
        <f t="shared" si="50"/>
        <v>0</v>
      </c>
      <c r="AC347" s="9">
        <f t="shared" si="51"/>
        <v>0</v>
      </c>
      <c r="AD347" s="5">
        <f t="shared" si="59"/>
        <v>11</v>
      </c>
      <c r="AE347" s="5">
        <f t="shared" si="52"/>
        <v>0</v>
      </c>
      <c r="AF347" s="11">
        <f t="shared" si="53"/>
        <v>0</v>
      </c>
    </row>
    <row r="348" spans="17:32" x14ac:dyDescent="0.2">
      <c r="Q348" s="5">
        <f>IF('Données brutes'!AG327="Oui",1,IF('Données brutes'!AG327="Non",0,0))</f>
        <v>0</v>
      </c>
      <c r="S348" s="9">
        <f t="shared" si="54"/>
        <v>0</v>
      </c>
      <c r="T348" s="14">
        <f t="shared" si="55"/>
        <v>-51</v>
      </c>
      <c r="U348" s="14">
        <f t="shared" si="56"/>
        <v>-51</v>
      </c>
      <c r="V348" s="9">
        <f t="shared" si="57"/>
        <v>-51</v>
      </c>
      <c r="W348" s="16">
        <f t="shared" si="58"/>
        <v>0</v>
      </c>
      <c r="AE348" s="5">
        <f t="shared" si="52"/>
        <v>0</v>
      </c>
      <c r="AF348" s="11" t="e">
        <f t="shared" si="53"/>
        <v>#DIV/0!</v>
      </c>
    </row>
    <row r="349" spans="17:32" x14ac:dyDescent="0.2">
      <c r="Q349" s="5">
        <f>IF('Données brutes'!AG328="Oui",1,IF('Données brutes'!AG328="Non",0,0))</f>
        <v>0</v>
      </c>
      <c r="S349" s="9">
        <f t="shared" si="54"/>
        <v>0</v>
      </c>
      <c r="T349" s="14">
        <f t="shared" si="55"/>
        <v>-51</v>
      </c>
      <c r="U349" s="14">
        <f t="shared" si="56"/>
        <v>-51</v>
      </c>
      <c r="V349" s="9">
        <f t="shared" si="57"/>
        <v>-51</v>
      </c>
      <c r="W349" s="16">
        <f t="shared" si="58"/>
        <v>0</v>
      </c>
      <c r="AE349" s="5">
        <f t="shared" si="52"/>
        <v>0</v>
      </c>
      <c r="AF349" s="11" t="e">
        <f t="shared" si="53"/>
        <v>#DIV/0!</v>
      </c>
    </row>
    <row r="350" spans="17:32" x14ac:dyDescent="0.2">
      <c r="Q350" s="5">
        <f>IF('Données brutes'!AG329="Oui",1,IF('Données brutes'!AG329="Non",0,0))</f>
        <v>0</v>
      </c>
      <c r="S350" s="9">
        <f t="shared" si="54"/>
        <v>0</v>
      </c>
      <c r="T350" s="14">
        <f t="shared" si="55"/>
        <v>-51</v>
      </c>
      <c r="U350" s="14">
        <f t="shared" si="56"/>
        <v>-51</v>
      </c>
      <c r="V350" s="9">
        <f t="shared" si="57"/>
        <v>-51</v>
      </c>
      <c r="W350" s="16">
        <f t="shared" si="58"/>
        <v>0</v>
      </c>
      <c r="AE350" s="5">
        <f t="shared" si="52"/>
        <v>0</v>
      </c>
      <c r="AF350" s="11" t="e">
        <f t="shared" si="53"/>
        <v>#DIV/0!</v>
      </c>
    </row>
    <row r="351" spans="17:32" x14ac:dyDescent="0.2">
      <c r="Q351" s="5">
        <f>IF('Données brutes'!AG330="Oui",1,IF('Données brutes'!AG330="Non",0,0))</f>
        <v>0</v>
      </c>
      <c r="S351" s="9">
        <f t="shared" si="54"/>
        <v>0</v>
      </c>
      <c r="T351" s="14">
        <f t="shared" si="55"/>
        <v>-51</v>
      </c>
      <c r="U351" s="14">
        <f t="shared" si="56"/>
        <v>-51</v>
      </c>
      <c r="V351" s="9">
        <f t="shared" si="57"/>
        <v>-51</v>
      </c>
      <c r="W351" s="16">
        <f t="shared" si="58"/>
        <v>0</v>
      </c>
      <c r="AE351" s="5">
        <f t="shared" si="52"/>
        <v>0</v>
      </c>
      <c r="AF351" s="11" t="e">
        <f t="shared" si="53"/>
        <v>#DIV/0!</v>
      </c>
    </row>
    <row r="352" spans="17:32" x14ac:dyDescent="0.2">
      <c r="U352" s="14">
        <f t="shared" si="56"/>
        <v>-51</v>
      </c>
      <c r="V352" s="9">
        <f t="shared" si="57"/>
        <v>-51</v>
      </c>
      <c r="AE352" s="5">
        <f t="shared" si="52"/>
        <v>0</v>
      </c>
    </row>
    <row r="353" spans="21:31" x14ac:dyDescent="0.2">
      <c r="U353" s="14">
        <f t="shared" si="56"/>
        <v>-51</v>
      </c>
      <c r="V353" s="9">
        <f t="shared" si="57"/>
        <v>-51</v>
      </c>
      <c r="AE353" s="5">
        <f t="shared" si="52"/>
        <v>0</v>
      </c>
    </row>
  </sheetData>
  <autoFilter ref="A1:W2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Récap pour publi</vt:lpstr>
      <vt:lpstr>Récap</vt:lpstr>
      <vt:lpstr>Données brutes</vt:lpstr>
      <vt:lpstr>Calcul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mborn</dc:creator>
  <cp:lastModifiedBy>louise.pihouee</cp:lastModifiedBy>
  <dcterms:created xsi:type="dcterms:W3CDTF">2020-03-16T11:05:18Z</dcterms:created>
  <dcterms:modified xsi:type="dcterms:W3CDTF">2020-03-23T15:46:33Z</dcterms:modified>
</cp:coreProperties>
</file>