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esantegouv-my.sharepoint.com/personal/margaux_buguet_esante_gouv_fr/Documents/Documents/2. MEDICO SOCIAL/CYBER/OPSSIMS/"/>
    </mc:Choice>
  </mc:AlternateContent>
  <xr:revisionPtr revIDLastSave="8" documentId="8_{4A84984E-E624-41CF-8A1A-86ED7F495E87}" xr6:coauthVersionLast="47" xr6:coauthVersionMax="47" xr10:uidLastSave="{0ACA6852-CE76-423D-A6EB-56D9259DBD45}"/>
  <bookViews>
    <workbookView xWindow="-110" yWindow="-110" windowWidth="19420" windowHeight="10300" activeTab="1" xr2:uid="{04EAEBF0-25BC-4DFB-87E3-A3D35BF0B840}"/>
  </bookViews>
  <sheets>
    <sheet name="Page de garde" sheetId="11" r:id="rId1"/>
    <sheet name="OPSSIMS" sheetId="1" r:id="rId2"/>
    <sheet name="Analyse des résultats" sheetId="10" r:id="rId3"/>
    <sheet name="Catégories ESSMS médicalisés" sheetId="13" r:id="rId4"/>
    <sheet name="Glossaire" sheetId="1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10" l="1" a="1"/>
  <c r="D59" i="10" s="1"/>
  <c r="D54" i="10" a="1"/>
  <c r="D54" i="10" s="1"/>
  <c r="C24" i="10"/>
  <c r="E24" i="10" s="1"/>
  <c r="C22" i="10"/>
  <c r="E22" i="10" s="1"/>
  <c r="C20" i="10"/>
  <c r="D20" i="10" s="1"/>
  <c r="C18" i="10"/>
  <c r="E18" i="10" s="1"/>
  <c r="C16" i="10"/>
  <c r="E16" i="10" s="1"/>
  <c r="C8" i="10"/>
  <c r="D8" i="10" s="1"/>
  <c r="D16" i="10" l="1"/>
  <c r="E20" i="10"/>
  <c r="D18" i="10"/>
  <c r="C26" i="10"/>
  <c r="E26" i="10" s="1"/>
  <c r="D24" i="10"/>
  <c r="D22" i="10"/>
  <c r="D26" i="10" l="1"/>
  <c r="F26"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<sst xmlns="http://schemas.openxmlformats.org/spreadsheetml/2006/main" count="491" uniqueCount="311">
  <si>
    <t>Contexte et objectifs de l'OPSSIMS</t>
  </si>
  <si>
    <r>
      <t>1. Aller dans l'onglet "</t>
    </r>
    <r>
      <rPr>
        <b/>
        <sz val="11"/>
        <color rgb="FF000092"/>
        <rFont val="Calibri"/>
        <family val="2"/>
        <scheme val="minor"/>
      </rPr>
      <t>OPSSIMS</t>
    </r>
    <r>
      <rPr>
        <sz val="11"/>
        <color theme="1"/>
        <rFont val="Calibri"/>
        <family val="2"/>
        <scheme val="minor"/>
      </rPr>
      <t>"</t>
    </r>
  </si>
  <si>
    <r>
      <rPr>
        <sz val="11"/>
        <color theme="1"/>
        <rFont val="Arial"/>
        <family val="2"/>
      </rPr>
      <t xml:space="preserve">► </t>
    </r>
    <r>
      <rPr>
        <sz val="11"/>
        <color theme="1"/>
        <rFont val="Calibri"/>
        <family val="2"/>
        <scheme val="minor"/>
      </rPr>
      <t>Chaque liste déroulante est composée des numéros des propositions de réponse citées dans l'intitulé de la question.</t>
    </r>
  </si>
  <si>
    <r>
      <rPr>
        <sz val="11"/>
        <color theme="1"/>
        <rFont val="Arial"/>
        <family val="2"/>
      </rPr>
      <t>►</t>
    </r>
    <r>
      <rPr>
        <sz val="12.65"/>
        <color theme="1"/>
        <rFont val="Calibri"/>
        <family val="2"/>
      </rPr>
      <t xml:space="preserve"> </t>
    </r>
    <r>
      <rPr>
        <sz val="11"/>
        <color theme="1"/>
        <rFont val="Calibri"/>
        <family val="2"/>
        <scheme val="minor"/>
      </rPr>
      <t>Certaines questions et cellules de réponse sont grisées. Leur affichage est conditionné aux réponses apportées à d'autres questions.</t>
    </r>
  </si>
  <si>
    <r>
      <rPr>
        <b/>
        <sz val="11"/>
        <color rgb="FF000092"/>
        <rFont val="Calibri"/>
        <family val="2"/>
        <scheme val="minor"/>
      </rPr>
      <t>► Niveau 1 :</t>
    </r>
    <r>
      <rPr>
        <sz val="11"/>
        <color theme="1"/>
        <rFont val="Calibri"/>
        <family val="2"/>
        <scheme val="minor"/>
      </rPr>
      <t xml:space="preserve"> Quelques actions sont mises en place mais l'établissement n'est pas assez protégé.</t>
    </r>
  </si>
  <si>
    <r>
      <rPr>
        <b/>
        <sz val="11"/>
        <color rgb="FF000092"/>
        <rFont val="Calibri"/>
        <family val="2"/>
        <scheme val="minor"/>
      </rPr>
      <t>► Niveau 2 :</t>
    </r>
    <r>
      <rPr>
        <sz val="11"/>
        <color theme="1"/>
        <rFont val="Calibri"/>
        <family val="2"/>
        <scheme val="minor"/>
      </rPr>
      <t xml:space="preserve"> L'établissement est suffisamment protégé pour l'instant, mais il faut encore progresser pour être capable de résister aux potentielles futures menaces.</t>
    </r>
  </si>
  <si>
    <r>
      <rPr>
        <b/>
        <sz val="11"/>
        <color rgb="FF000092"/>
        <rFont val="Calibri"/>
        <family val="2"/>
        <scheme val="minor"/>
      </rPr>
      <t>► Niveau 3 :</t>
    </r>
    <r>
      <rPr>
        <sz val="11"/>
        <color theme="1"/>
        <rFont val="Calibri"/>
        <family val="2"/>
        <scheme val="minor"/>
      </rPr>
      <t xml:space="preserve"> L'établissement est bien protégé, il reste encore quelques actions à réaliser pour être au point sur la sécurité des systèmes d'informations.</t>
    </r>
  </si>
  <si>
    <r>
      <rPr>
        <b/>
        <sz val="11"/>
        <color rgb="FF000092"/>
        <rFont val="Calibri"/>
        <family val="2"/>
        <scheme val="minor"/>
      </rPr>
      <t>► Niveau 4 :</t>
    </r>
    <r>
      <rPr>
        <sz val="11"/>
        <color theme="1"/>
        <rFont val="Calibri"/>
        <family val="2"/>
        <scheme val="minor"/>
      </rPr>
      <t xml:space="preserve"> L'établissement est parfaitement mature sur la sécurité de ses systèmes d'informations.</t>
    </r>
  </si>
  <si>
    <t>ATTENTION :  Le score obtenu sur l'OPSSIMS doit être analysé au regard de la taille, de l'organisation, du contexte de la structure...</t>
  </si>
  <si>
    <t>Comment consulter les résultats de l'auto-évaluation ?</t>
  </si>
  <si>
    <r>
      <t>1. Aller dans l'onglet "</t>
    </r>
    <r>
      <rPr>
        <b/>
        <sz val="11"/>
        <color rgb="FF000092"/>
        <rFont val="Calibri"/>
        <family val="2"/>
        <scheme val="minor"/>
      </rPr>
      <t>Analyse des résultats</t>
    </r>
    <r>
      <rPr>
        <sz val="11"/>
        <color theme="1"/>
        <rFont val="Calibri"/>
        <family val="2"/>
        <scheme val="minor"/>
      </rPr>
      <t>"</t>
    </r>
  </si>
  <si>
    <t>2. Pour chaque thématique, des résultats sont proposés sous la forme de scores ou de manière graphique.</t>
  </si>
  <si>
    <r>
      <rPr>
        <i/>
        <u/>
        <sz val="11"/>
        <color theme="1"/>
        <rFont val="Calibri"/>
        <family val="2"/>
        <scheme val="minor"/>
      </rPr>
      <t>Thématique 1. Analyse de risques cyber</t>
    </r>
    <r>
      <rPr>
        <sz val="11"/>
        <color theme="1"/>
        <rFont val="Calibri"/>
        <family val="2"/>
        <scheme val="minor"/>
      </rPr>
      <t xml:space="preserve"> : calcule un score et un niveau associé de</t>
    </r>
    <r>
      <rPr>
        <b/>
        <sz val="11"/>
        <color theme="1"/>
        <rFont val="Calibri"/>
        <family val="2"/>
        <scheme val="minor"/>
      </rPr>
      <t xml:space="preserve"> </t>
    </r>
    <r>
      <rPr>
        <b/>
        <sz val="11"/>
        <color rgb="FF000092"/>
        <rFont val="Calibri"/>
        <family val="2"/>
        <scheme val="minor"/>
      </rPr>
      <t>risque cyber</t>
    </r>
  </si>
  <si>
    <r>
      <rPr>
        <i/>
        <u/>
        <sz val="11"/>
        <color theme="1"/>
        <rFont val="Calibri"/>
        <family val="2"/>
        <scheme val="minor"/>
      </rPr>
      <t>Thématique 2. Sécurité des SI</t>
    </r>
    <r>
      <rPr>
        <sz val="11"/>
        <color theme="1"/>
        <rFont val="Calibri"/>
        <family val="2"/>
        <scheme val="minor"/>
      </rPr>
      <t xml:space="preserve"> : calcule un score et un niveau de</t>
    </r>
    <r>
      <rPr>
        <b/>
        <sz val="11"/>
        <color theme="1"/>
        <rFont val="Calibri"/>
        <family val="2"/>
        <scheme val="minor"/>
      </rPr>
      <t xml:space="preserve"> </t>
    </r>
    <r>
      <rPr>
        <b/>
        <sz val="11"/>
        <color rgb="FF000092"/>
        <rFont val="Calibri"/>
        <family val="2"/>
        <scheme val="minor"/>
      </rPr>
      <t>maturité cyber</t>
    </r>
    <r>
      <rPr>
        <sz val="11"/>
        <color theme="1"/>
        <rFont val="Calibri"/>
        <family val="2"/>
        <scheme val="minor"/>
      </rPr>
      <t xml:space="preserve">. </t>
    </r>
  </si>
  <si>
    <r>
      <t xml:space="preserve">L'Observatoire Permanent de la Sécurité des Systèmes d'Information du secteur Médico-Social (OPSSIMS)
-
</t>
    </r>
    <r>
      <rPr>
        <sz val="20"/>
        <color theme="0"/>
        <rFont val="Mariann"/>
      </rPr>
      <t>Questionnaire</t>
    </r>
  </si>
  <si>
    <t>Thématique</t>
  </si>
  <si>
    <t>Sous-thématique</t>
  </si>
  <si>
    <r>
      <t xml:space="preserve">Indicateurs
</t>
    </r>
    <r>
      <rPr>
        <i/>
        <sz val="10"/>
        <color rgb="FFFFFFFF"/>
        <rFont val="Mariann"/>
      </rPr>
      <t>(ne concerne que la thématique 2. Sécurité des SI)</t>
    </r>
  </si>
  <si>
    <t>#</t>
  </si>
  <si>
    <t>Intitulé de la question et propositions de réponse</t>
  </si>
  <si>
    <t>Réponse Etablissement</t>
  </si>
  <si>
    <t>Choix de réponse n°1</t>
  </si>
  <si>
    <t>Choix de réponse n°2</t>
  </si>
  <si>
    <t>Choix de réponse n°3</t>
  </si>
  <si>
    <t>Choix de réponse n°4</t>
  </si>
  <si>
    <t>1. Analyse de risques cyber</t>
  </si>
  <si>
    <t>1.1. Taille des organismes gestionnaires</t>
  </si>
  <si>
    <t>_</t>
  </si>
  <si>
    <r>
      <t xml:space="preserve">Quel est le nombre de structures (au sens FINESS géographique) qui composent l’OG ? (une réponse unique) :
1 – </t>
    </r>
    <r>
      <rPr>
        <sz val="10"/>
        <rFont val="Mariann"/>
      </rPr>
      <t>Moins de 15 structures</t>
    </r>
    <r>
      <rPr>
        <b/>
        <sz val="10"/>
        <rFont val="Mariann"/>
      </rPr>
      <t xml:space="preserve">
2 – </t>
    </r>
    <r>
      <rPr>
        <sz val="10"/>
        <rFont val="Mariann"/>
      </rPr>
      <t>Entre 15 et 49 structures</t>
    </r>
    <r>
      <rPr>
        <b/>
        <sz val="10"/>
        <rFont val="Mariann"/>
      </rPr>
      <t xml:space="preserve">
3 – </t>
    </r>
    <r>
      <rPr>
        <sz val="10"/>
        <rFont val="Mariann"/>
      </rPr>
      <t>50 structures et plus</t>
    </r>
  </si>
  <si>
    <t>1.2. Type d’activité</t>
  </si>
  <si>
    <t>1.3. Système d’information de l’ESSMS</t>
  </si>
  <si>
    <r>
      <t xml:space="preserve">Concernant le SI en place, à savoir le DUI et les SI des fonctions supports (SIRH, SI Financier, SI maintenance/patrimoine, SI qualité/gestion des risques, autres), sélectionner votre réponse parmi les propositions suivantes (une réponse unique) :
0 – </t>
    </r>
    <r>
      <rPr>
        <sz val="10"/>
        <rFont val="Mariann"/>
      </rPr>
      <t>Pas d’informatisation</t>
    </r>
    <r>
      <rPr>
        <b/>
        <sz val="10"/>
        <rFont val="Mariann"/>
      </rPr>
      <t xml:space="preserve">
2 – </t>
    </r>
    <r>
      <rPr>
        <sz val="10"/>
        <rFont val="Mariann"/>
      </rPr>
      <t>Informatisation des fonctions supports OU DUI</t>
    </r>
    <r>
      <rPr>
        <b/>
        <sz val="10"/>
        <rFont val="Mariann"/>
      </rPr>
      <t xml:space="preserve">
3 – </t>
    </r>
    <r>
      <rPr>
        <sz val="10"/>
        <rFont val="Mariann"/>
      </rPr>
      <t>Informatisation des fonctions supports ET DUI</t>
    </r>
  </si>
  <si>
    <r>
      <t xml:space="preserve">Concernant l’hébergement des données de tous les SI confondus (DUI et SI des fonctions supports), sélectionner votre réponse parmi les propositions suivantes (une réponse unique) :
1 – </t>
    </r>
    <r>
      <rPr>
        <sz val="10"/>
        <rFont val="Mariann"/>
      </rPr>
      <t>Hébergement externalisé</t>
    </r>
    <r>
      <rPr>
        <b/>
        <sz val="10"/>
        <rFont val="Mariann"/>
      </rPr>
      <t xml:space="preserve">
2 – </t>
    </r>
    <r>
      <rPr>
        <sz val="10"/>
        <rFont val="Mariann"/>
      </rPr>
      <t>Hébergement partiellement externalisé</t>
    </r>
    <r>
      <rPr>
        <b/>
        <sz val="10"/>
        <rFont val="Mariann"/>
      </rPr>
      <t xml:space="preserve">
3 – </t>
    </r>
    <r>
      <rPr>
        <sz val="10"/>
        <rFont val="Mariann"/>
      </rPr>
      <t>Hébergement internalisé</t>
    </r>
  </si>
  <si>
    <t>1.4. Pratiques à risque</t>
  </si>
  <si>
    <t>2. Sécurité des Systèmes d'Information</t>
  </si>
  <si>
    <t>2.1. Ressources SSI</t>
  </si>
  <si>
    <r>
      <t>Sélectionner votre réponse parmi les propositions suivantes (plusieurs réponses sont possibles) :
0</t>
    </r>
    <r>
      <rPr>
        <sz val="10"/>
        <rFont val="Mariann"/>
      </rPr>
      <t xml:space="preserve"> - Absence de mutualisation externe de tout ou partie des fonctions SSI avec un ou plusieurs autres acteurs (OG/ESSMS, établissements sanitaires, etc.)
</t>
    </r>
    <r>
      <rPr>
        <b/>
        <sz val="10"/>
        <rFont val="Mariann"/>
      </rPr>
      <t>1</t>
    </r>
    <r>
      <rPr>
        <sz val="10"/>
        <rFont val="Mariann"/>
      </rPr>
      <t xml:space="preserve"> - Existence d’une forme de mutualisation externe de tout ou partie des fonctions SSI
</t>
    </r>
    <r>
      <rPr>
        <b/>
        <sz val="10"/>
        <rFont val="Mariann"/>
      </rPr>
      <t>2</t>
    </r>
    <r>
      <rPr>
        <sz val="10"/>
        <rFont val="Mariann"/>
      </rPr>
      <t xml:space="preserve"> - Existence d’un service SSI externe mutualisé
</t>
    </r>
    <r>
      <rPr>
        <b/>
        <sz val="10"/>
        <rFont val="Mariann"/>
      </rPr>
      <t>3</t>
    </r>
    <r>
      <rPr>
        <sz val="10"/>
        <rFont val="Mariann"/>
      </rPr>
      <t xml:space="preserve"> - Présence d’un RSSI ou DSSI mutualisé
</t>
    </r>
    <r>
      <rPr>
        <b/>
        <sz val="10"/>
        <rFont val="Mariann"/>
      </rPr>
      <t>4</t>
    </r>
    <r>
      <rPr>
        <sz val="10"/>
        <rFont val="Mariann"/>
      </rPr>
      <t xml:space="preserve"> - Participation de la ressource mutualisée externe SSI aux décisions stratégiques de l’OG/ESSMS</t>
    </r>
  </si>
  <si>
    <r>
      <t>Sélectionner votre réponse parmi les propositions suivantes (plusieurs réponses sont possibles) :
0</t>
    </r>
    <r>
      <rPr>
        <sz val="10"/>
        <rFont val="Mariann"/>
      </rPr>
      <t xml:space="preserve"> - Absence de recours à des prestataires externes en matière de sécurité des SI 
</t>
    </r>
    <r>
      <rPr>
        <b/>
        <sz val="10"/>
        <rFont val="Mariann"/>
      </rPr>
      <t>1</t>
    </r>
    <r>
      <rPr>
        <sz val="10"/>
        <rFont val="Mariann"/>
      </rPr>
      <t xml:space="preserve"> - Recours à un ou plusieurs prestataires externes en matière d’assistance ou de support informatique
</t>
    </r>
    <r>
      <rPr>
        <b/>
        <sz val="10"/>
        <rFont val="Mariann"/>
      </rPr>
      <t>2</t>
    </r>
    <r>
      <rPr>
        <sz val="10"/>
        <rFont val="Mariann"/>
      </rPr>
      <t xml:space="preserve"> - Recours à un prestataire pour assurer l’AMOA (Assistance à Maitrise d’Ouvrage) dans le cadre d’une gestion de projet SSI
</t>
    </r>
    <r>
      <rPr>
        <b/>
        <sz val="10"/>
        <rFont val="Mariann"/>
      </rPr>
      <t>3</t>
    </r>
    <r>
      <rPr>
        <sz val="10"/>
        <rFont val="Mariann"/>
      </rPr>
      <t xml:space="preserve"> - Recours à un prestataire externe qui délivre les prestations d’un RSSI ou DSSI
</t>
    </r>
    <r>
      <rPr>
        <b/>
        <sz val="10"/>
        <rFont val="Mariann"/>
      </rPr>
      <t>4</t>
    </r>
    <r>
      <rPr>
        <sz val="10"/>
        <rFont val="Mariann"/>
      </rPr>
      <t xml:space="preserve"> - Participation du prestataire externe SSI aux décisions stratégiques de l’OG/ESSMS</t>
    </r>
  </si>
  <si>
    <t>2.2. Sécurité des différentes composantes du SI</t>
  </si>
  <si>
    <t>2.2.1. Sécurité organisationnelle et stratégique</t>
  </si>
  <si>
    <t>2.2.3. Sécurité Système &amp; réseau Hardware (système &amp; réseau)</t>
  </si>
  <si>
    <t>2.2.4. Sécurité applicative</t>
  </si>
  <si>
    <t>2.2.5. Sécurité de l’administration</t>
  </si>
  <si>
    <r>
      <t>Sélectionner votre réponse parmi les propositions suivantes (une réponse unique) :
0</t>
    </r>
    <r>
      <rPr>
        <sz val="10"/>
        <rFont val="Mariann"/>
      </rPr>
      <t xml:space="preserve"> - Pas de gestion de la thématique
</t>
    </r>
    <r>
      <rPr>
        <b/>
        <sz val="10"/>
        <rFont val="Mariann"/>
      </rPr>
      <t>1</t>
    </r>
    <r>
      <rPr>
        <sz val="10"/>
        <rFont val="Mariann"/>
      </rPr>
      <t xml:space="preserve"> - Identification du ou des comptes administrateurs
</t>
    </r>
    <r>
      <rPr>
        <b/>
        <sz val="10"/>
        <rFont val="Mariann"/>
      </rPr>
      <t>2</t>
    </r>
    <r>
      <rPr>
        <sz val="10"/>
        <rFont val="Mariann"/>
      </rPr>
      <t xml:space="preserve"> - Limitation au strict besoin opérationnel des droits d’administration sur les postes de travail
</t>
    </r>
    <r>
      <rPr>
        <b/>
        <sz val="10"/>
        <rFont val="Mariann"/>
      </rPr>
      <t>3</t>
    </r>
    <r>
      <rPr>
        <sz val="10"/>
        <rFont val="Mariann"/>
      </rPr>
      <t xml:space="preserve"> - Limitation/filtrage de l’accès à Internet depuis les postes ou serveurs utilisés pour l’administration du système d’information
</t>
    </r>
    <r>
      <rPr>
        <b/>
        <sz val="10"/>
        <rFont val="Mariann"/>
      </rPr>
      <t>4</t>
    </r>
    <r>
      <rPr>
        <sz val="10"/>
        <rFont val="Mariann"/>
      </rPr>
      <t xml:space="preserve"> - Utilisation d’un réseau dédié et cloisonné pour l’administration du système d’information</t>
    </r>
  </si>
  <si>
    <t>2.2.6. Gestion de la sécurité en lien avec les prestataires</t>
  </si>
  <si>
    <r>
      <t>Sélectionner votre réponse parmi les propositions suivantes (plusieurs réponses sont possibles) :
0</t>
    </r>
    <r>
      <rPr>
        <sz val="10"/>
        <rFont val="Mariann"/>
      </rPr>
      <t xml:space="preserve"> - Pas de gestion de la thématique
</t>
    </r>
    <r>
      <rPr>
        <b/>
        <sz val="10"/>
        <rFont val="Mariann"/>
      </rPr>
      <t>1</t>
    </r>
    <r>
      <rPr>
        <sz val="10"/>
        <rFont val="Mariann"/>
      </rPr>
      <t xml:space="preserve"> - Formalisation d’une liste d’exigences/d’attentes transmise aux prestataires (réalisation d’audits, sauvegarde et restitution des données, maintien à niveau de la sécurité dans le temps) et intégrée dans le contrat signé
</t>
    </r>
    <r>
      <rPr>
        <b/>
        <sz val="10"/>
        <rFont val="Mariann"/>
      </rPr>
      <t>2</t>
    </r>
    <r>
      <rPr>
        <sz val="10"/>
        <rFont val="Mariann"/>
      </rPr>
      <t xml:space="preserve"> - Vérification régulière de l’atteinte et du respect des exigences par les prestataires
</t>
    </r>
    <r>
      <rPr>
        <b/>
        <sz val="10"/>
        <rFont val="Mariann"/>
      </rPr>
      <t>3</t>
    </r>
    <r>
      <rPr>
        <sz val="10"/>
        <rFont val="Mariann"/>
      </rPr>
      <t xml:space="preserve"> - Vérification régulière de la certification (ex : ISO, HDS, etc.) et/ou des référencements des prestataires (ANSSI)
</t>
    </r>
    <r>
      <rPr>
        <b/>
        <sz val="10"/>
        <rFont val="Mariann"/>
      </rPr>
      <t>4</t>
    </r>
    <r>
      <rPr>
        <sz val="10"/>
        <rFont val="Mariann"/>
      </rPr>
      <t xml:space="preserve"> - Formalisation d’un Plan d’Assurance Sécurité prévu au sein des contrats formalisés avec les prestataires (ex : procédure/process de correction en urgence par l’éditeur et/ou l’infogérant)</t>
    </r>
  </si>
  <si>
    <t>2.3. Identité des usagers et professionnels</t>
  </si>
  <si>
    <t>2.3.1. Identité de l’utilisateur (professionnel)</t>
  </si>
  <si>
    <t>2.3.2. Identité de la personne accompagnée (usager)</t>
  </si>
  <si>
    <t>2.4. Prévention et réduction des risques</t>
  </si>
  <si>
    <t>2.4.1. Politique de sauvegarde et conservation des données hébergées en interne</t>
  </si>
  <si>
    <r>
      <t>Sélectionner votre réponse parmi les propositions suivantes (plusieurs réponses sont possibles) :
0</t>
    </r>
    <r>
      <rPr>
        <sz val="10"/>
        <rFont val="Mariann"/>
      </rPr>
      <t xml:space="preserve"> - Pas de gestion de la thématique
</t>
    </r>
    <r>
      <rPr>
        <b/>
        <sz val="10"/>
        <rFont val="Mariann"/>
      </rPr>
      <t>1</t>
    </r>
    <r>
      <rPr>
        <sz val="10"/>
        <rFont val="Mariann"/>
      </rPr>
      <t xml:space="preserve"> - Existence des journaux - Etude contextuelle du SI, activation et configuration des journaux des composants les plus importants du SI
</t>
    </r>
    <r>
      <rPr>
        <b/>
        <sz val="10"/>
        <rFont val="Mariann"/>
      </rPr>
      <t>2</t>
    </r>
    <r>
      <rPr>
        <sz val="10"/>
        <rFont val="Mariann"/>
      </rPr>
      <t xml:space="preserve"> - Centralisation des journaux sur un dispositif dédié afin d’automatiser / anticiper la recherche d’évènements suspects, d’archiver les journaux sur une longue durée et d’empêcher un attaquant d’effacer d’éventuelles traces de son passage
</t>
    </r>
    <r>
      <rPr>
        <b/>
        <sz val="10"/>
        <rFont val="Mariann"/>
      </rPr>
      <t>3</t>
    </r>
    <r>
      <rPr>
        <sz val="10"/>
        <rFont val="Mariann"/>
      </rPr>
      <t xml:space="preserve"> - Définition d’une procédure de gestion des incidents de sécurité en interne ou avec un Prestataire de Réponse aux Incidents de Sécurité
</t>
    </r>
    <r>
      <rPr>
        <b/>
        <sz val="10"/>
        <rFont val="Mariann"/>
      </rPr>
      <t>4</t>
    </r>
    <r>
      <rPr>
        <sz val="10"/>
        <rFont val="Mariann"/>
      </rPr>
      <t xml:space="preserve"> - Mise en œuvre de contrôles et audits de sécurité réguliers (au moins une fois par an) puis application des actions correctives associées</t>
    </r>
  </si>
  <si>
    <t>2.5. Evolution des modes de travail et prise en compte des risques associés</t>
  </si>
  <si>
    <t>2.5.1. Sécurisation de la messagerie</t>
  </si>
  <si>
    <t>2.5.2. Risque numérique et mobilité</t>
  </si>
  <si>
    <t>2.5.3. Sensibilisation et formation des utilisateurs (professionnels / bénévoles) en matière de sécurité des SI</t>
  </si>
  <si>
    <t>3. Exercices de gestion de crise cyber</t>
  </si>
  <si>
    <r>
      <t>A quel niveau organisationnel l’exercice de gestion de crise cyber a-t-il été réalisé ? (une réponse unique)
1</t>
    </r>
    <r>
      <rPr>
        <sz val="10"/>
        <rFont val="Mariann"/>
      </rPr>
      <t xml:space="preserve"> – Au niveau de l’OG uniquement
</t>
    </r>
    <r>
      <rPr>
        <b/>
        <sz val="10"/>
        <rFont val="Mariann"/>
      </rPr>
      <t>2</t>
    </r>
    <r>
      <rPr>
        <sz val="10"/>
        <rFont val="Mariann"/>
      </rPr>
      <t xml:space="preserve"> – Au niveau de l’ESSMS uniquement
</t>
    </r>
    <r>
      <rPr>
        <b/>
        <sz val="10"/>
        <rFont val="Mariann"/>
      </rPr>
      <t>3</t>
    </r>
    <r>
      <rPr>
        <sz val="10"/>
        <rFont val="Mariann"/>
      </rPr>
      <t xml:space="preserve"> – Conjointement au niveau de l’OG et de l’ESSMS</t>
    </r>
  </si>
  <si>
    <t>4. Diagnostics de cybersécurité externalisés</t>
  </si>
  <si>
    <r>
      <rPr>
        <b/>
        <sz val="22"/>
        <color theme="0"/>
        <rFont val="Calibri"/>
        <family val="2"/>
        <scheme val="minor"/>
      </rPr>
      <t xml:space="preserve">L'Observatoire Permanent de la Sécurité des Systèmes d'Information du secteur Médico-Social (OPSSIMS)
-
</t>
    </r>
    <r>
      <rPr>
        <sz val="22"/>
        <color theme="0"/>
        <rFont val="Calibri"/>
        <family val="2"/>
        <scheme val="minor"/>
      </rPr>
      <t>Analyse des résultats</t>
    </r>
  </si>
  <si>
    <t>Echelle</t>
  </si>
  <si>
    <t>Résultat</t>
  </si>
  <si>
    <t>Profil</t>
  </si>
  <si>
    <t>nul</t>
  </si>
  <si>
    <t xml:space="preserve">Score 
</t>
  </si>
  <si>
    <t xml:space="preserve">Niveau de </t>
  </si>
  <si>
    <t>Echelle de résultats</t>
  </si>
  <si>
    <t>faible</t>
  </si>
  <si>
    <t>(en points)</t>
  </si>
  <si>
    <t>risque cyber</t>
  </si>
  <si>
    <t>Score</t>
  </si>
  <si>
    <t>1 - 8</t>
  </si>
  <si>
    <t>9 - 16</t>
  </si>
  <si>
    <t>17 - 20</t>
  </si>
  <si>
    <t>21 - 27</t>
  </si>
  <si>
    <r>
      <t xml:space="preserve">Analyse de risques cyber </t>
    </r>
    <r>
      <rPr>
        <i/>
        <sz val="12"/>
        <color rgb="FF7CC2B4"/>
        <rFont val="Calibri"/>
        <family val="2"/>
        <scheme val="minor"/>
      </rPr>
      <t>(score sur 27 points)</t>
    </r>
  </si>
  <si>
    <t>Niveau de risque cyber</t>
  </si>
  <si>
    <t>modéré</t>
  </si>
  <si>
    <t>important</t>
  </si>
  <si>
    <t>majeur</t>
  </si>
  <si>
    <t>2. Sécurité des SI</t>
  </si>
  <si>
    <t>Niveau de</t>
  </si>
  <si>
    <t>(en %)</t>
  </si>
  <si>
    <t xml:space="preserve"> maturité cyber</t>
  </si>
  <si>
    <t>Niveau de maturité cyber</t>
  </si>
  <si>
    <t xml:space="preserve">2.1. Ressources SSI </t>
  </si>
  <si>
    <t>Score 2.1.</t>
  </si>
  <si>
    <t>1 - 3</t>
  </si>
  <si>
    <t>4 - 6</t>
  </si>
  <si>
    <t>7 - 9</t>
  </si>
  <si>
    <t>10 - 12</t>
  </si>
  <si>
    <t>(score sur 12 points)</t>
  </si>
  <si>
    <t xml:space="preserve">2.2. Sécurité des différentes composantes du SI </t>
  </si>
  <si>
    <t>Score 2.2.</t>
  </si>
  <si>
    <t>1 - 6</t>
  </si>
  <si>
    <t>7 - 12</t>
  </si>
  <si>
    <t>13 - 18</t>
  </si>
  <si>
    <t>19 - 24</t>
  </si>
  <si>
    <t>(score sur 24 points)</t>
  </si>
  <si>
    <t>Score 2.3.</t>
  </si>
  <si>
    <t>1 - 2</t>
  </si>
  <si>
    <t>3 - 4</t>
  </si>
  <si>
    <t>5- 6</t>
  </si>
  <si>
    <t>7 - 8</t>
  </si>
  <si>
    <t>(score sur 8 points)</t>
  </si>
  <si>
    <t>Score 2.4.</t>
  </si>
  <si>
    <t>1 - 5</t>
  </si>
  <si>
    <t>6 - 10</t>
  </si>
  <si>
    <t>11 - 15</t>
  </si>
  <si>
    <t>16 - 20</t>
  </si>
  <si>
    <t>(score sur 20 points)</t>
  </si>
  <si>
    <t>Score 2.5.</t>
  </si>
  <si>
    <t>Score total de la thématique "2. Sécurité des SI"</t>
  </si>
  <si>
    <t>Score total</t>
  </si>
  <si>
    <t>1 - 19</t>
  </si>
  <si>
    <t>20 - 38</t>
  </si>
  <si>
    <t>39 - 57</t>
  </si>
  <si>
    <t>58 - 76</t>
  </si>
  <si>
    <t>(score sur 76 points)</t>
  </si>
  <si>
    <t xml:space="preserve"> L'OG a déjà réalisé un exercice de gestion de crise cyber :</t>
  </si>
  <si>
    <t>4. Diagnostics de cybersécurité</t>
  </si>
  <si>
    <t xml:space="preserve"> L'OG a déjà réalisé un diagnostic de cybersécurité externalisé :</t>
  </si>
  <si>
    <t>0</t>
  </si>
  <si>
    <t>1</t>
  </si>
  <si>
    <t>2</t>
  </si>
  <si>
    <t>3</t>
  </si>
  <si>
    <t>4</t>
  </si>
  <si>
    <r>
      <t>Sélectionner votre réponse parmi les propositions suivantes (plusieurs réponses sont possibles) :
0</t>
    </r>
    <r>
      <rPr>
        <sz val="10"/>
        <rFont val="Mariann"/>
      </rPr>
      <t xml:space="preserve"> - Absence de professionnels internes formés dont les tâches sont dédiées intégralement ou en partie à la sécurité du SI
</t>
    </r>
    <r>
      <rPr>
        <b/>
        <sz val="10"/>
        <rFont val="Mariann"/>
      </rPr>
      <t xml:space="preserve">1 - </t>
    </r>
    <r>
      <rPr>
        <sz val="10"/>
        <rFont val="Mariann"/>
      </rPr>
      <t xml:space="preserve">Présence d’un professionnel sensibilisé à la cybersécurité mais sans fonction dédiée à ce sujet
</t>
    </r>
    <r>
      <rPr>
        <b/>
        <sz val="10"/>
        <rFont val="Mariann"/>
      </rPr>
      <t xml:space="preserve">2 - </t>
    </r>
    <r>
      <rPr>
        <sz val="10"/>
        <rFont val="Mariann"/>
      </rPr>
      <t>Présence d’un professionnel unique ou d’un service SSI interne ou centralisation de la fonction SSI au niveau de l’OG</t>
    </r>
    <r>
      <rPr>
        <b/>
        <sz val="10"/>
        <rFont val="Mariann"/>
      </rPr>
      <t xml:space="preserve">
3 - </t>
    </r>
    <r>
      <rPr>
        <sz val="10"/>
        <rFont val="Mariann"/>
      </rPr>
      <t>Présence d’un RSSI (Responsable de la Sécurité des SI) ou DSSI (Directeur de la Sécurité des SI)</t>
    </r>
    <r>
      <rPr>
        <b/>
        <sz val="10"/>
        <rFont val="Mariann"/>
      </rPr>
      <t xml:space="preserve">
4 - </t>
    </r>
    <r>
      <rPr>
        <sz val="10"/>
        <rFont val="Mariann"/>
      </rPr>
      <t>RSSI ou DSSI fait partie de l'équipe de direction</t>
    </r>
  </si>
  <si>
    <r>
      <t>Sélectionner votre réponse parmi les propositions suivantes (plusieurs réponses sont possibles) :
0</t>
    </r>
    <r>
      <rPr>
        <sz val="10"/>
        <rFont val="Mariann"/>
      </rPr>
      <t xml:space="preserve"> - Pas de procédures dégradées ni de charte de sécurité SI
</t>
    </r>
    <r>
      <rPr>
        <b/>
        <sz val="10"/>
        <rFont val="Mariann"/>
      </rPr>
      <t xml:space="preserve">1 - </t>
    </r>
    <r>
      <rPr>
        <sz val="10"/>
        <rFont val="Mariann"/>
      </rPr>
      <t>Charte/document SI diffusé</t>
    </r>
    <r>
      <rPr>
        <b/>
        <sz val="10"/>
        <rFont val="Mariann"/>
      </rPr>
      <t xml:space="preserve"> 
2 - </t>
    </r>
    <r>
      <rPr>
        <sz val="10"/>
        <rFont val="Mariann"/>
      </rPr>
      <t>Charte/document SI diffusé et actions de sensibilisation et de formation régulières</t>
    </r>
    <r>
      <rPr>
        <b/>
        <sz val="10"/>
        <rFont val="Mariann"/>
      </rPr>
      <t xml:space="preserve">
3 - </t>
    </r>
    <r>
      <rPr>
        <sz val="10"/>
        <rFont val="Mariann"/>
      </rPr>
      <t>Existence d’un plan de continuité informatique (PCI) et d’un plan de reprise informatique (PRI) élaborés en partenariat avec les éditeurs de la structure</t>
    </r>
    <r>
      <rPr>
        <b/>
        <sz val="10"/>
        <rFont val="Mariann"/>
      </rPr>
      <t xml:space="preserve">
4 - </t>
    </r>
    <r>
      <rPr>
        <sz val="10"/>
        <rFont val="Mariann"/>
      </rPr>
      <t>Plan global de sécurité des systèmes d’informations formalisé - Conforme au référentiel PGSSI-S (Politique Générale de Sécurité des Systèmes d'Information de Santé) (à renouveler tous les 3 ans)</t>
    </r>
  </si>
  <si>
    <r>
      <t>Sélectionner votre réponse parmi les propositions suivantes (plusieurs réponses sont possibles) :
0</t>
    </r>
    <r>
      <rPr>
        <sz val="10"/>
        <rFont val="Mariann"/>
      </rPr>
      <t xml:space="preserve"> - Pas d’organisation en place
</t>
    </r>
    <r>
      <rPr>
        <b/>
        <sz val="10"/>
        <rFont val="Mariann"/>
      </rPr>
      <t xml:space="preserve">1 - </t>
    </r>
    <r>
      <rPr>
        <sz val="10"/>
        <rFont val="Mariann"/>
      </rPr>
      <t>Accès aux équipements informatiques (copieurs, postes de travail) maîtrisés : chaque équipement doit requérir une authentification utilisateur</t>
    </r>
    <r>
      <rPr>
        <b/>
        <sz val="10"/>
        <rFont val="Mariann"/>
      </rPr>
      <t xml:space="preserve">
2 - </t>
    </r>
    <r>
      <rPr>
        <sz val="10"/>
        <rFont val="Mariann"/>
      </rPr>
      <t>Equipements ‘critiques’ et mécanismes de sécurité (salles de serveurs dédiées, verrouillées et une baie fermée) associés identifiés</t>
    </r>
    <r>
      <rPr>
        <b/>
        <sz val="10"/>
        <rFont val="Mariann"/>
      </rPr>
      <t xml:space="preserve">
3</t>
    </r>
    <r>
      <rPr>
        <sz val="10"/>
        <rFont val="Mariann"/>
      </rPr>
      <t xml:space="preserve"> - Contrôle régulier des mécanismes de sécurité
</t>
    </r>
    <r>
      <rPr>
        <b/>
        <sz val="10"/>
        <rFont val="Mariann"/>
      </rPr>
      <t>4</t>
    </r>
    <r>
      <rPr>
        <sz val="10"/>
        <rFont val="Mariann"/>
      </rPr>
      <t xml:space="preserve"> - Habilitations formalisées et registre d’accès aux équipements critiques en place</t>
    </r>
  </si>
  <si>
    <r>
      <t xml:space="preserve">[Gestion des accès] Quel est le niveau mis en œuvre sur les actions suivantes (une réponse unique) :
</t>
    </r>
    <r>
      <rPr>
        <sz val="10"/>
        <rFont val="Mariann"/>
      </rPr>
      <t>- Accès système et réseau systématiquement authentifié
- Séparation des comptes systèmes (y compris administration) &amp; utilisateurs
- Revue périodique des comptes informatiques et des droits d’accès</t>
    </r>
    <r>
      <rPr>
        <b/>
        <sz val="10"/>
        <rFont val="Mariann"/>
      </rPr>
      <t xml:space="preserve">
0 – </t>
    </r>
    <r>
      <rPr>
        <sz val="10"/>
        <rFont val="Mariann"/>
      </rPr>
      <t>Pas de mise en œuvre</t>
    </r>
    <r>
      <rPr>
        <b/>
        <sz val="10"/>
        <rFont val="Mariann"/>
      </rPr>
      <t xml:space="preserve">
1 – </t>
    </r>
    <r>
      <rPr>
        <sz val="10"/>
        <rFont val="Mariann"/>
      </rPr>
      <t>Mise en œuvre partielle</t>
    </r>
    <r>
      <rPr>
        <b/>
        <sz val="10"/>
        <rFont val="Mariann"/>
      </rPr>
      <t xml:space="preserve">
2 – </t>
    </r>
    <r>
      <rPr>
        <sz val="10"/>
        <rFont val="Mariann"/>
      </rPr>
      <t>Mise en œuvre totale</t>
    </r>
  </si>
  <si>
    <r>
      <t xml:space="preserve">[Analyse et détection des menaces] Quel est le niveau mis en œuvre sur les actions suivantes (une réponse unique) :
</t>
    </r>
    <r>
      <rPr>
        <sz val="10"/>
        <rFont val="Mariann"/>
      </rPr>
      <t xml:space="preserve">- Scan de vulnérabilité annuel
- Solution d’analyse comportementale déployée et managée
- Solutions d’IA de protection
- Test d’intrusion/anti-intrusion annuel
</t>
    </r>
    <r>
      <rPr>
        <b/>
        <sz val="10"/>
        <rFont val="Mariann"/>
      </rPr>
      <t>0 –</t>
    </r>
    <r>
      <rPr>
        <sz val="10"/>
        <rFont val="Mariann"/>
      </rPr>
      <t xml:space="preserve"> Pas de mise en œuvre
</t>
    </r>
    <r>
      <rPr>
        <b/>
        <sz val="10"/>
        <rFont val="Mariann"/>
      </rPr>
      <t>1 –</t>
    </r>
    <r>
      <rPr>
        <sz val="10"/>
        <rFont val="Mariann"/>
      </rPr>
      <t xml:space="preserve"> Mise en œuvre partielle
</t>
    </r>
    <r>
      <rPr>
        <b/>
        <sz val="10"/>
        <rFont val="Mariann"/>
      </rPr>
      <t>2 –</t>
    </r>
    <r>
      <rPr>
        <sz val="10"/>
        <rFont val="Mariann"/>
      </rPr>
      <t xml:space="preserve"> Mise en œuvre totale</t>
    </r>
  </si>
  <si>
    <t>17A</t>
  </si>
  <si>
    <t>17B</t>
  </si>
  <si>
    <r>
      <t xml:space="preserve">[Gestion des accès] Quel est le niveau mise en œuvre sur les actions suivantes (une réponse unique) :
</t>
    </r>
    <r>
      <rPr>
        <sz val="10"/>
        <rFont val="Mariann"/>
      </rPr>
      <t>- Matrices d’habilitation formalisées
- Authentification individuelle systématique
- Politique d’authentification unique des utilisateurs
- Revue périodique des matrices d’habilitations applicatives
- Politique de déconnexion des applications utilisées</t>
    </r>
    <r>
      <rPr>
        <b/>
        <sz val="10"/>
        <rFont val="Mariann"/>
      </rPr>
      <t xml:space="preserve">
0 – </t>
    </r>
    <r>
      <rPr>
        <sz val="10"/>
        <rFont val="Mariann"/>
      </rPr>
      <t>Pas de mise en œuvre</t>
    </r>
    <r>
      <rPr>
        <b/>
        <sz val="10"/>
        <rFont val="Mariann"/>
      </rPr>
      <t xml:space="preserve">
1 – </t>
    </r>
    <r>
      <rPr>
        <sz val="10"/>
        <rFont val="Mariann"/>
      </rPr>
      <t>Mise en œuvre partielle</t>
    </r>
    <r>
      <rPr>
        <b/>
        <sz val="10"/>
        <rFont val="Mariann"/>
      </rPr>
      <t xml:space="preserve">
2 – </t>
    </r>
    <r>
      <rPr>
        <sz val="10"/>
        <rFont val="Mariann"/>
      </rPr>
      <t>Mise en œuvre totale</t>
    </r>
  </si>
  <si>
    <r>
      <t xml:space="preserve">[Sécurité et traçabilité] Quel est le niveau mise en œuvre sur les actions suivantes (une réponse unique) :
</t>
    </r>
    <r>
      <rPr>
        <sz val="10"/>
        <rFont val="Mariann"/>
      </rPr>
      <t xml:space="preserve">- Traçabilité des actions faites par les utilisateurs dans le DUI, SI RH, SI Finance
- Politique de sécurisation et de traçabilité des flux de données externes
</t>
    </r>
    <r>
      <rPr>
        <b/>
        <sz val="10"/>
        <rFont val="Mariann"/>
      </rPr>
      <t>0 –</t>
    </r>
    <r>
      <rPr>
        <sz val="10"/>
        <rFont val="Mariann"/>
      </rPr>
      <t xml:space="preserve"> Pas de mise en œuvre
</t>
    </r>
    <r>
      <rPr>
        <b/>
        <sz val="10"/>
        <rFont val="Mariann"/>
      </rPr>
      <t xml:space="preserve">1 – </t>
    </r>
    <r>
      <rPr>
        <sz val="10"/>
        <rFont val="Mariann"/>
      </rPr>
      <t xml:space="preserve">Mise en œuvre partielle
</t>
    </r>
    <r>
      <rPr>
        <b/>
        <sz val="10"/>
        <rFont val="Mariann"/>
      </rPr>
      <t>2 –</t>
    </r>
    <r>
      <rPr>
        <sz val="10"/>
        <rFont val="Mariann"/>
      </rPr>
      <t xml:space="preserve"> Mise en œuvre totale</t>
    </r>
  </si>
  <si>
    <r>
      <t>Quel est le niveau de gestion des comptes utilisateurs (professionnels) ? (plusieurs réponses sont possibles) :
0</t>
    </r>
    <r>
      <rPr>
        <sz val="10"/>
        <rFont val="Mariann"/>
      </rPr>
      <t xml:space="preserve"> - Absence de politique et de procédure de gestion des comptes utilisateurs (ouverture, suppression)
</t>
    </r>
    <r>
      <rPr>
        <b/>
        <sz val="10"/>
        <rFont val="Mariann"/>
      </rPr>
      <t>1</t>
    </r>
    <r>
      <rPr>
        <sz val="10"/>
        <rFont val="Mariann"/>
      </rPr>
      <t xml:space="preserve"> - Politique ou procédure formalisée de gestion des comptes utilisateurs nommés (ouverture, suppression) et disparition des comptes génériques d’accès au SI
</t>
    </r>
    <r>
      <rPr>
        <b/>
        <sz val="10"/>
        <rFont val="Mariann"/>
      </rPr>
      <t>2</t>
    </r>
    <r>
      <rPr>
        <sz val="10"/>
        <rFont val="Mariann"/>
      </rPr>
      <t xml:space="preserve"> - Politique d’annuaire et de gestion des authentifications
</t>
    </r>
    <r>
      <rPr>
        <b/>
        <sz val="10"/>
        <rFont val="Mariann"/>
      </rPr>
      <t>3</t>
    </r>
    <r>
      <rPr>
        <sz val="10"/>
        <rFont val="Mariann"/>
      </rPr>
      <t xml:space="preserve"> - Politique de mot de passe conforme ANSSI
</t>
    </r>
    <r>
      <rPr>
        <b/>
        <sz val="10"/>
        <rFont val="Mariann"/>
      </rPr>
      <t xml:space="preserve">4 - </t>
    </r>
    <r>
      <rPr>
        <sz val="10"/>
        <rFont val="Mariann"/>
      </rPr>
      <t>Authentification forte pour accéder aux services numériques nationaux socles et au DUI (si DUI en mode « on Premise » avec plus de 10 000 usagers, ou si en mode SAAS), et utilisation du portail RPPS+ lorsque l’usage est nécessaire et adapté</t>
    </r>
  </si>
  <si>
    <r>
      <t>Sélectionner votre réponse parmi les propositions suivantes (plusieurs réponses sont possibles) :
0</t>
    </r>
    <r>
      <rPr>
        <sz val="10"/>
        <rFont val="Mariann"/>
      </rPr>
      <t xml:space="preserve"> - Pas de gestion de la thématique
</t>
    </r>
    <r>
      <rPr>
        <b/>
        <sz val="10"/>
        <rFont val="Mariann"/>
      </rPr>
      <t>1</t>
    </r>
    <r>
      <rPr>
        <sz val="10"/>
        <rFont val="Mariann"/>
      </rPr>
      <t xml:space="preserve"> - Existence d’une politique de sauvegarde et de conservation des données
</t>
    </r>
    <r>
      <rPr>
        <b/>
        <sz val="10"/>
        <rFont val="Mariann"/>
      </rPr>
      <t>2</t>
    </r>
    <r>
      <rPr>
        <sz val="10"/>
        <rFont val="Mariann"/>
      </rPr>
      <t xml:space="preserve"> - Mise en place de sauvegardes à fréquence régulière permettant de garantir la disponibilité des données selon les exigences légales et les enjeux de continuité d’activité
</t>
    </r>
    <r>
      <rPr>
        <b/>
        <sz val="10"/>
        <rFont val="Mariann"/>
      </rPr>
      <t>3</t>
    </r>
    <r>
      <rPr>
        <sz val="10"/>
        <rFont val="Mariann"/>
      </rPr>
      <t xml:space="preserve"> - Existence d’une politique formalisée et sécurisée d’archivage des données
</t>
    </r>
    <r>
      <rPr>
        <b/>
        <sz val="10"/>
        <rFont val="Mariann"/>
      </rPr>
      <t>4</t>
    </r>
    <r>
      <rPr>
        <sz val="10"/>
        <rFont val="Mariann"/>
      </rPr>
      <t xml:space="preserve"> - Test de l’intégrité des sauvegardes et de leur viabilité lors d’une restauration  </t>
    </r>
  </si>
  <si>
    <r>
      <t>Sélectionner votre réponse parmi les propositions suivantes (plusieurs réponses sont possibles) :
0</t>
    </r>
    <r>
      <rPr>
        <sz val="10"/>
        <rFont val="Mariann"/>
      </rPr>
      <t xml:space="preserve"> - Pas de gestion de la thématique
</t>
    </r>
    <r>
      <rPr>
        <b/>
        <sz val="10"/>
        <rFont val="Mariann"/>
      </rPr>
      <t>1</t>
    </r>
    <r>
      <rPr>
        <sz val="10"/>
        <rFont val="Mariann"/>
      </rPr>
      <t xml:space="preserve"> - Inventaire à jour des composants du SI
</t>
    </r>
    <r>
      <rPr>
        <b/>
        <sz val="10"/>
        <rFont val="Mariann"/>
      </rPr>
      <t>2</t>
    </r>
    <r>
      <rPr>
        <sz val="10"/>
        <rFont val="Mariann"/>
      </rPr>
      <t xml:space="preserve"> - Suivi des mises à jour et dates de fin de supports (notamment des logiciels)
</t>
    </r>
    <r>
      <rPr>
        <b/>
        <sz val="10"/>
        <rFont val="Mariann"/>
      </rPr>
      <t>3</t>
    </r>
    <r>
      <rPr>
        <sz val="10"/>
        <rFont val="Mariann"/>
      </rPr>
      <t xml:space="preserve"> - Politique de mise à jour des composants du SI formalisée et révisée régulièrement
</t>
    </r>
    <r>
      <rPr>
        <b/>
        <sz val="10"/>
        <rFont val="Mariann"/>
      </rPr>
      <t>4</t>
    </r>
    <r>
      <rPr>
        <sz val="10"/>
        <rFont val="Mariann"/>
      </rPr>
      <t xml:space="preserve"> - Formalisation d’un plan de maintenance prévisionnel des logiciels</t>
    </r>
  </si>
  <si>
    <r>
      <t>Sélectionner votre réponse parmi les propositions suivantes (plusieurs réponses sont possibles) :</t>
    </r>
    <r>
      <rPr>
        <b/>
        <sz val="10"/>
        <color theme="1" tint="0.34998626667073579"/>
        <rFont val="Mariann"/>
      </rPr>
      <t xml:space="preserve">
</t>
    </r>
    <r>
      <rPr>
        <b/>
        <sz val="10"/>
        <rFont val="Mariann"/>
      </rPr>
      <t>0</t>
    </r>
    <r>
      <rPr>
        <sz val="10"/>
        <rFont val="Mariann"/>
      </rPr>
      <t xml:space="preserve"> - Pas de gestion de la thématique
</t>
    </r>
    <r>
      <rPr>
        <b/>
        <sz val="10"/>
        <rFont val="Mariann"/>
      </rPr>
      <t>1</t>
    </r>
    <r>
      <rPr>
        <sz val="10"/>
        <rFont val="Mariann"/>
      </rPr>
      <t xml:space="preserve"> - Retrait/remplacement des composants obsolètes qui ne sont plus supportés par leurs fabricants
</t>
    </r>
    <r>
      <rPr>
        <b/>
        <sz val="10"/>
        <rFont val="Mariann"/>
      </rPr>
      <t>2</t>
    </r>
    <r>
      <rPr>
        <sz val="10"/>
        <rFont val="Mariann"/>
      </rPr>
      <t xml:space="preserve"> - Maintien d’un parc logiciel homogène (pas de versions différentes d’un même produit)
</t>
    </r>
    <r>
      <rPr>
        <b/>
        <sz val="10"/>
        <rFont val="Mariann"/>
      </rPr>
      <t>3</t>
    </r>
    <r>
      <rPr>
        <sz val="10"/>
        <rFont val="Mariann"/>
      </rPr>
      <t xml:space="preserve"> - Utilisation d’outils correctifs sur le parc
</t>
    </r>
    <r>
      <rPr>
        <b/>
        <sz val="10"/>
        <rFont val="Mariann"/>
      </rPr>
      <t>4</t>
    </r>
    <r>
      <rPr>
        <sz val="10"/>
        <rFont val="Mariann"/>
      </rPr>
      <t xml:space="preserve"> - Programmation et qualification des correctifs et leur déploiement progressif sur le parc</t>
    </r>
  </si>
  <si>
    <r>
      <t>Sélectionner votre réponse parmi les propositions suivantes (plusieurs réponses sont possibles) :
0</t>
    </r>
    <r>
      <rPr>
        <sz val="10"/>
        <rFont val="Mariann"/>
      </rPr>
      <t xml:space="preserve"> - Pas de gestion de la thématique
</t>
    </r>
    <r>
      <rPr>
        <b/>
        <sz val="10"/>
        <rFont val="Mariann"/>
      </rPr>
      <t>1</t>
    </r>
    <r>
      <rPr>
        <sz val="10"/>
        <rFont val="Mariann"/>
      </rPr>
      <t xml:space="preserve"> - Réalisation d’une analyse des risques cyber - Existence d’une procédure formalisée de signalement et d’alerte en cas d’accident cyber
</t>
    </r>
    <r>
      <rPr>
        <b/>
        <sz val="10"/>
        <rFont val="Mariann"/>
      </rPr>
      <t>2</t>
    </r>
    <r>
      <rPr>
        <sz val="10"/>
        <rFont val="Mariann"/>
      </rPr>
      <t xml:space="preserve"> - Gestion structurée des risques formalisée par une méthodologie dédiée ou Cartographie des risques et classification en fonction de leur importance (conséquence sur l’activité) et de leur probabilité d’occurrence
</t>
    </r>
    <r>
      <rPr>
        <b/>
        <sz val="10"/>
        <rFont val="Mariann"/>
      </rPr>
      <t>3</t>
    </r>
    <r>
      <rPr>
        <sz val="10"/>
        <rFont val="Mariann"/>
      </rPr>
      <t xml:space="preserve"> - Utilisation de la méthode EBIOS référencée par l’ANSSI pour exprimer le besoin de sécurité, identifier les objectifs de sécurité et déterminer les exigences de sécurité
</t>
    </r>
    <r>
      <rPr>
        <b/>
        <sz val="10"/>
        <rFont val="Mariann"/>
      </rPr>
      <t>4</t>
    </r>
    <r>
      <rPr>
        <sz val="10"/>
        <rFont val="Mariann"/>
      </rPr>
      <t xml:space="preserve"> - Signature d’un contrat d’assurance couvrant les principaux risques cyber auxquels la structure est exposée</t>
    </r>
  </si>
  <si>
    <r>
      <t>Sélectionner votre réponse parmi les propositions suivantes (plusieurs réponses sont possibles) :
0</t>
    </r>
    <r>
      <rPr>
        <sz val="10"/>
        <rFont val="Mariann"/>
      </rPr>
      <t xml:space="preserve"> - Pas de gestion de la thématique
</t>
    </r>
    <r>
      <rPr>
        <b/>
        <sz val="10"/>
        <rFont val="Mariann"/>
      </rPr>
      <t xml:space="preserve">1 - </t>
    </r>
    <r>
      <rPr>
        <sz val="10"/>
        <rFont val="Mariann"/>
      </rPr>
      <t xml:space="preserve">Système d’analyse antivirus en amont des boîtes aux lettres des professionnels pour prévenir la réception de fichiers infectés et utilisation des messageries sécurisées de santé (MSSanté) pour les échanges de données de santé et/ou à caractère personnel
</t>
    </r>
    <r>
      <rPr>
        <b/>
        <sz val="10"/>
        <rFont val="Mariann"/>
      </rPr>
      <t>2</t>
    </r>
    <r>
      <rPr>
        <sz val="10"/>
        <rFont val="Mariann"/>
      </rPr>
      <t xml:space="preserve"> - Outils formalisés (fonctionnalité dédiée au sein de la boîte mail professionnelle, procédure existante, etc.) de signalement par les professionnels des mails ou contenus qui semblent malveillants et traitement de ces signalements par un service dédié
</t>
    </r>
    <r>
      <rPr>
        <b/>
        <sz val="10"/>
        <rFont val="Mariann"/>
      </rPr>
      <t>3</t>
    </r>
    <r>
      <rPr>
        <sz val="10"/>
        <rFont val="Mariann"/>
      </rPr>
      <t xml:space="preserve"> - Activation d’un chiffrement (ex : chiffrement TLS/SSL des échanges entre serveurs de messagerie de l’entité ou publics) ainsi qu’entre les postes des professionnels et les serveurs hébergeant les boîtes de messagerie électronique
</t>
    </r>
    <r>
      <rPr>
        <b/>
        <sz val="10"/>
        <rFont val="Mariann"/>
      </rPr>
      <t>4</t>
    </r>
    <r>
      <rPr>
        <sz val="10"/>
        <rFont val="Mariann"/>
      </rPr>
      <t xml:space="preserve"> - Les serveurs de messagerie électronique de la structure ne sont pas exposés directement sur internet. La structure met en place un serveur relai dédié à l’envoi et à la réception des messages</t>
    </r>
  </si>
  <si>
    <r>
      <t>Sélectionner votre réponse parmi les propositions suivantes (plusieurs réponses sont possibles) :
0</t>
    </r>
    <r>
      <rPr>
        <sz val="10"/>
        <rFont val="Mariann"/>
      </rPr>
      <t xml:space="preserve"> - Pas de gestion de la thématique
</t>
    </r>
    <r>
      <rPr>
        <b/>
        <sz val="10"/>
        <rFont val="Mariann"/>
      </rPr>
      <t>1</t>
    </r>
    <r>
      <rPr>
        <sz val="10"/>
        <rFont val="Mariann"/>
      </rPr>
      <t xml:space="preserve"> - Utilisation exclusive du matériel professionnel
</t>
    </r>
    <r>
      <rPr>
        <b/>
        <sz val="10"/>
        <rFont val="Mariann"/>
      </rPr>
      <t>2</t>
    </r>
    <r>
      <rPr>
        <sz val="10"/>
        <rFont val="Mariann"/>
      </rPr>
      <t xml:space="preserve"> - Installation d’un logiciel de connexion à distance de type VPN pour protéger les accès et communications
</t>
    </r>
    <r>
      <rPr>
        <b/>
        <sz val="10"/>
        <rFont val="Mariann"/>
      </rPr>
      <t>3</t>
    </r>
    <r>
      <rPr>
        <sz val="10"/>
        <rFont val="Mariann"/>
      </rPr>
      <t xml:space="preserve"> - Blocage de la connexion d’équipements amovibles (ex : clé USB) et des modes de connexion ouverts (ex : Bluetooth). Gestion du Wifi invité (accès wifi différent pour les invités)
</t>
    </r>
    <r>
      <rPr>
        <b/>
        <sz val="10"/>
        <rFont val="Mariann"/>
      </rPr>
      <t>4</t>
    </r>
    <r>
      <rPr>
        <sz val="10"/>
        <rFont val="Mariann"/>
      </rPr>
      <t xml:space="preserve"> - Chiffrement des données et/ou absence de conservation de données en local</t>
    </r>
  </si>
  <si>
    <r>
      <t>Sélectionner votre réponse parmi les propositions suivantes (plusieurs réponses sont possibles) :
0</t>
    </r>
    <r>
      <rPr>
        <sz val="10"/>
        <rFont val="Mariann"/>
      </rPr>
      <t xml:space="preserve"> - Pas de gestion de la thématique
</t>
    </r>
    <r>
      <rPr>
        <b/>
        <sz val="10"/>
        <rFont val="Mariann"/>
      </rPr>
      <t>1</t>
    </r>
    <r>
      <rPr>
        <sz val="10"/>
        <rFont val="Mariann"/>
      </rPr>
      <t xml:space="preserve"> - Transmission formalisée d’information concernant les enjeux en matière de sécurité des SI ou Sujet de la sécurité des SI régulièrement évoqué (à l’embauche, lors des réunions institutionnelles, etc.) ou Signature d’une charte (utilisation du matériel informatique et/ou télétravail et/ou charte nomadisme) par l’ensemble des utilisateurs de la structure
</t>
    </r>
    <r>
      <rPr>
        <b/>
        <sz val="10"/>
        <rFont val="Mariann"/>
      </rPr>
      <t>2</t>
    </r>
    <r>
      <rPr>
        <sz val="10"/>
        <rFont val="Mariann"/>
      </rPr>
      <t xml:space="preserve"> - Programme de formation prévu au sein du plan de développement des compétences en matière de cybersécurité pour l’ensemble des utilisateurs (professionnels / bénévoles) du SI (formation adaptée à chaque métier)
</t>
    </r>
    <r>
      <rPr>
        <b/>
        <sz val="10"/>
        <rFont val="Mariann"/>
      </rPr>
      <t>3</t>
    </r>
    <r>
      <rPr>
        <sz val="10"/>
        <rFont val="Mariann"/>
      </rPr>
      <t xml:space="preserve"> - Mise à niveau régulière des compétences et réalisation d’exercices de crise cybersécurité
</t>
    </r>
    <r>
      <rPr>
        <b/>
        <sz val="10"/>
        <rFont val="Mariann"/>
      </rPr>
      <t>4</t>
    </r>
    <r>
      <rPr>
        <sz val="10"/>
        <rFont val="Mariann"/>
      </rPr>
      <t xml:space="preserve"> - Réalisation de certification pour plusieurs professionnels de la structure (dont RSSI)</t>
    </r>
  </si>
  <si>
    <r>
      <t xml:space="preserve">A quelle date a été réalisé le dernier exercice de gestion de crise cyber ? (une réponse unique) :
1 – </t>
    </r>
    <r>
      <rPr>
        <sz val="10"/>
        <rFont val="Mariann"/>
      </rPr>
      <t>Durant les 6 derniers mois</t>
    </r>
    <r>
      <rPr>
        <b/>
        <sz val="10"/>
        <rFont val="Mariann"/>
      </rPr>
      <t xml:space="preserve">
2 – </t>
    </r>
    <r>
      <rPr>
        <sz val="10"/>
        <rFont val="Mariann"/>
      </rPr>
      <t>Durant les 6 à 12 derniers mois</t>
    </r>
    <r>
      <rPr>
        <b/>
        <sz val="10"/>
        <rFont val="Mariann"/>
      </rPr>
      <t xml:space="preserve">
3 – </t>
    </r>
    <r>
      <rPr>
        <sz val="10"/>
        <rFont val="Mariann"/>
      </rPr>
      <t>Il y a plus d’un an</t>
    </r>
  </si>
  <si>
    <r>
      <t xml:space="preserve">Quel est le niveau du kit « exercice de crise cybersécurité » utilisé pour réaliser le dernier exercice de gestion de crise ? (une réponse unique) :
0 – </t>
    </r>
    <r>
      <rPr>
        <sz val="10"/>
        <rFont val="Mariann"/>
      </rPr>
      <t>Je ne sais pas</t>
    </r>
    <r>
      <rPr>
        <b/>
        <sz val="10"/>
        <rFont val="Mariann"/>
      </rPr>
      <t xml:space="preserve">
1 – </t>
    </r>
    <r>
      <rPr>
        <sz val="10"/>
        <rFont val="Mariann"/>
      </rPr>
      <t>Niveau débutant</t>
    </r>
    <r>
      <rPr>
        <b/>
        <sz val="10"/>
        <rFont val="Mariann"/>
      </rPr>
      <t xml:space="preserve">
2 – </t>
    </r>
    <r>
      <rPr>
        <sz val="10"/>
        <rFont val="Mariann"/>
      </rPr>
      <t>Niveau intermédiaire</t>
    </r>
    <r>
      <rPr>
        <b/>
        <sz val="10"/>
        <rFont val="Mariann"/>
      </rPr>
      <t xml:space="preserve">
3 – </t>
    </r>
    <r>
      <rPr>
        <sz val="10"/>
        <rFont val="Mariann"/>
      </rPr>
      <t>Niveau confirmé</t>
    </r>
  </si>
  <si>
    <r>
      <t xml:space="preserve">A quelle date a été réalisé le dernier diagnostic de cybersécurité ? (une réponse unique) 
1 – </t>
    </r>
    <r>
      <rPr>
        <sz val="10"/>
        <rFont val="Mariann"/>
      </rPr>
      <t>Durant les 6 derniers mois</t>
    </r>
    <r>
      <rPr>
        <b/>
        <sz val="10"/>
        <rFont val="Mariann"/>
      </rPr>
      <t xml:space="preserve">
2 – </t>
    </r>
    <r>
      <rPr>
        <sz val="10"/>
        <rFont val="Mariann"/>
      </rPr>
      <t>Durant les 6 à 12 derniers mois</t>
    </r>
    <r>
      <rPr>
        <b/>
        <sz val="10"/>
        <rFont val="Mariann"/>
      </rPr>
      <t xml:space="preserve">
3 – </t>
    </r>
    <r>
      <rPr>
        <sz val="10"/>
        <rFont val="Mariann"/>
      </rPr>
      <t>Il y a plus d’un an</t>
    </r>
  </si>
  <si>
    <r>
      <t>Par quel type de ressource le dernier diagnostic cyber a-t-il été réalisé ? (une réponse unique)
1</t>
    </r>
    <r>
      <rPr>
        <sz val="10"/>
        <rFont val="Mariann"/>
      </rPr>
      <t xml:space="preserve"> – Par une ressource mise à disposition par l’ANSSI via le dispositif « MonAideCyber »
</t>
    </r>
    <r>
      <rPr>
        <b/>
        <sz val="10"/>
        <rFont val="Mariann"/>
      </rPr>
      <t xml:space="preserve">2 – </t>
    </r>
    <r>
      <rPr>
        <sz val="10"/>
        <rFont val="Mariann"/>
      </rPr>
      <t xml:space="preserve">Par une ressource externe mise à disposition par la région (ARS / GRADeS)
</t>
    </r>
    <r>
      <rPr>
        <b/>
        <sz val="10"/>
        <rFont val="Mariann"/>
      </rPr>
      <t>3</t>
    </r>
    <r>
      <rPr>
        <sz val="10"/>
        <rFont val="Mariann"/>
      </rPr>
      <t xml:space="preserve"> – Par une ressource externe autre </t>
    </r>
  </si>
  <si>
    <t>Commentaires</t>
  </si>
  <si>
    <r>
      <t xml:space="preserve">Quel est le niveau de gestion des comptes usagers (compte permettant à l’usager d'accéder à un portail de solutions ou applications utilisées par l’OG) ? (plusieurs réponses sont possibles) :
0 - </t>
    </r>
    <r>
      <rPr>
        <sz val="10"/>
        <rFont val="Mariann"/>
      </rPr>
      <t>Non concerné ; les usagers n’ont pas accès au SI</t>
    </r>
    <r>
      <rPr>
        <b/>
        <sz val="10"/>
        <rFont val="Mariann"/>
      </rPr>
      <t xml:space="preserve">
1 - </t>
    </r>
    <r>
      <rPr>
        <sz val="10"/>
        <rFont val="Mariann"/>
      </rPr>
      <t xml:space="preserve">Absence de politique et de procédure de gestion des comptes usagers (ouverture, suppression) </t>
    </r>
    <r>
      <rPr>
        <b/>
        <sz val="10"/>
        <rFont val="Mariann"/>
      </rPr>
      <t xml:space="preserve">
2 - </t>
    </r>
    <r>
      <rPr>
        <sz val="10"/>
        <rFont val="Mariann"/>
      </rPr>
      <t>Politique / procédure formalisée de gestion des comptes usagers nommés (ouverture, suppression) pour l’accès aux portails usagers</t>
    </r>
    <r>
      <rPr>
        <b/>
        <sz val="10"/>
        <rFont val="Mariann"/>
      </rPr>
      <t xml:space="preserve">
3 - </t>
    </r>
    <r>
      <rPr>
        <sz val="10"/>
        <rFont val="Mariann"/>
      </rPr>
      <t>Politique d’annuaire et de gestion des authentifications des usagers</t>
    </r>
    <r>
      <rPr>
        <b/>
        <sz val="10"/>
        <rFont val="Mariann"/>
      </rPr>
      <t xml:space="preserve">
4 - </t>
    </r>
    <r>
      <rPr>
        <sz val="10"/>
        <rFont val="Mariann"/>
      </rPr>
      <t>Politique de mot de passe conforme ANSSI et CNIL</t>
    </r>
  </si>
  <si>
    <t>17C</t>
  </si>
  <si>
    <t>17D</t>
  </si>
  <si>
    <t>18A</t>
  </si>
  <si>
    <t>18B</t>
  </si>
  <si>
    <r>
      <t xml:space="preserve">[Surveillance et supervision] Quel est le niveau mis en œuvre sur les actions suivantes (une réponse unique) :
</t>
    </r>
    <r>
      <rPr>
        <sz val="10"/>
        <rFont val="Mariann"/>
      </rPr>
      <t xml:space="preserve">- Enregistrement des logs de connexion internet
- Solution de supervision déployée et managée
- Supervision des accès externes (sur services publiés)
- Évolution régulière de la solution de supervision
</t>
    </r>
    <r>
      <rPr>
        <b/>
        <sz val="10"/>
        <rFont val="Mariann"/>
      </rPr>
      <t>0 –</t>
    </r>
    <r>
      <rPr>
        <sz val="10"/>
        <rFont val="Mariann"/>
      </rPr>
      <t xml:space="preserve"> Pas de mise en œuvre
</t>
    </r>
    <r>
      <rPr>
        <b/>
        <sz val="10"/>
        <rFont val="Mariann"/>
      </rPr>
      <t>1 –</t>
    </r>
    <r>
      <rPr>
        <sz val="10"/>
        <rFont val="Mariann"/>
      </rPr>
      <t xml:space="preserve"> Mise en œuvre partielle
</t>
    </r>
    <r>
      <rPr>
        <b/>
        <sz val="10"/>
        <rFont val="Mariann"/>
      </rPr>
      <t>2 –</t>
    </r>
    <r>
      <rPr>
        <sz val="10"/>
        <rFont val="Mariann"/>
      </rPr>
      <t xml:space="preserve"> Mise en œuvre totale</t>
    </r>
  </si>
  <si>
    <r>
      <t xml:space="preserve">[Sécurité réseau et équipements] Quel est le niveau mis en œuvre sur les actions suivantes (une réponse unique) :
</t>
    </r>
    <r>
      <rPr>
        <sz val="10"/>
        <rFont val="Mariann"/>
      </rPr>
      <t>- Équipements de sécurité réseau actifs
- Mise à jour des systèmes de sécurité (système, matériels, antivirus, ...)</t>
    </r>
    <r>
      <rPr>
        <b/>
        <sz val="10"/>
        <rFont val="Mariann"/>
      </rPr>
      <t xml:space="preserve">
0 – </t>
    </r>
    <r>
      <rPr>
        <sz val="10"/>
        <rFont val="Mariann"/>
      </rPr>
      <t>Pas de mise en œuvre</t>
    </r>
    <r>
      <rPr>
        <b/>
        <sz val="10"/>
        <rFont val="Mariann"/>
      </rPr>
      <t xml:space="preserve">
1 – </t>
    </r>
    <r>
      <rPr>
        <sz val="10"/>
        <rFont val="Mariann"/>
      </rPr>
      <t>Mise en œuvre partielle</t>
    </r>
    <r>
      <rPr>
        <b/>
        <sz val="10"/>
        <rFont val="Mariann"/>
      </rPr>
      <t xml:space="preserve">
2 – </t>
    </r>
    <r>
      <rPr>
        <sz val="10"/>
        <rFont val="Mariann"/>
      </rPr>
      <t>Mise en œuvre totale</t>
    </r>
  </si>
  <si>
    <r>
      <t>Vos solutions sont-elles en mode SaaS ?
0 –</t>
    </r>
    <r>
      <rPr>
        <sz val="10"/>
        <rFont val="Mariann"/>
      </rPr>
      <t xml:space="preserve"> Non
</t>
    </r>
    <r>
      <rPr>
        <b/>
        <sz val="10"/>
        <rFont val="Mariann"/>
      </rPr>
      <t>1 –</t>
    </r>
    <r>
      <rPr>
        <sz val="10"/>
        <rFont val="Mariann"/>
      </rPr>
      <t xml:space="preserve"> Oui</t>
    </r>
  </si>
  <si>
    <r>
      <t>Les professionnels sont-ils amenés à être mobiles et/ou à télétravailler ? 
0 –</t>
    </r>
    <r>
      <rPr>
        <sz val="10"/>
        <rFont val="Mariann"/>
      </rPr>
      <t xml:space="preserve"> Non
</t>
    </r>
    <r>
      <rPr>
        <b/>
        <sz val="10"/>
        <rFont val="Mariann"/>
      </rPr>
      <t>1 –</t>
    </r>
    <r>
      <rPr>
        <sz val="10"/>
        <rFont val="Mariann"/>
      </rPr>
      <t xml:space="preserve"> Oui</t>
    </r>
  </si>
  <si>
    <t>Comment renseigner l'observatoire ?</t>
  </si>
  <si>
    <t>► Sélectionner une option de réponse uniquement si la structure y répond totalement, sinon sélectionner le niveau de réponse inférieur.</t>
  </si>
  <si>
    <t>Les questions présentent différents niveaux de réponses, qui permettent aux établissements d'évaluer leur niveau de maturité :</t>
  </si>
  <si>
    <r>
      <rPr>
        <i/>
        <u/>
        <sz val="11"/>
        <color theme="1"/>
        <rFont val="Calibri"/>
        <family val="2"/>
        <scheme val="minor"/>
      </rPr>
      <t>Thématique 3. Exercices de gestion de crise cyber</t>
    </r>
    <r>
      <rPr>
        <sz val="11"/>
        <color theme="1"/>
        <rFont val="Calibri"/>
        <family val="2"/>
        <scheme val="minor"/>
      </rPr>
      <t xml:space="preserve"> : indique si l'établissement a réalisé un exercice de gestion de crise cyber</t>
    </r>
  </si>
  <si>
    <r>
      <rPr>
        <i/>
        <u/>
        <sz val="11"/>
        <color theme="1"/>
        <rFont val="Calibri"/>
        <family val="2"/>
        <scheme val="minor"/>
      </rPr>
      <t>Thématique 4. Diagnostics de cybersécurité</t>
    </r>
    <r>
      <rPr>
        <sz val="11"/>
        <color theme="1"/>
        <rFont val="Calibri"/>
        <family val="2"/>
        <scheme val="minor"/>
      </rPr>
      <t xml:space="preserve"> : indique si l'établissement a réalisé un diagnostic de cybersécurité</t>
    </r>
  </si>
  <si>
    <t>En fonction de votre contexte, cette question pourra être traitée avec votre infogérance</t>
  </si>
  <si>
    <t>OG</t>
  </si>
  <si>
    <t>Organisme gestionnaire</t>
  </si>
  <si>
    <r>
      <t xml:space="preserve">Quelle est la couverture territoriale de l’organisme gestionnaire (OG) ? (une réponse unique) :
1 – </t>
    </r>
    <r>
      <rPr>
        <sz val="10"/>
        <rFont val="Mariann"/>
      </rPr>
      <t>Les établissements de l’OG sont tous situés dans une même ville/commune</t>
    </r>
    <r>
      <rPr>
        <b/>
        <sz val="10"/>
        <rFont val="Mariann"/>
      </rPr>
      <t xml:space="preserve">
2 – </t>
    </r>
    <r>
      <rPr>
        <sz val="10"/>
        <rFont val="Mariann"/>
      </rPr>
      <t xml:space="preserve">Les établissements de l’OG sont tous situés dans un même département ou dans une même région du territoire français
</t>
    </r>
    <r>
      <rPr>
        <b/>
        <sz val="10"/>
        <rFont val="Mariann"/>
      </rPr>
      <t xml:space="preserve">3 – </t>
    </r>
    <r>
      <rPr>
        <sz val="10"/>
        <rFont val="Mariann"/>
      </rPr>
      <t>Les établissements de l’OG sont situés dans plusieurs régions du territoire français ou à l’étranger</t>
    </r>
  </si>
  <si>
    <r>
      <t xml:space="preserve">Sélectionnez votre réponse parmi les propositions suivantes (une réponse unique) :
0 - </t>
    </r>
    <r>
      <rPr>
        <sz val="10"/>
        <rFont val="Mariann"/>
      </rPr>
      <t xml:space="preserve">Je suis une entité juridique avec un seul FINESS géographiques
</t>
    </r>
    <r>
      <rPr>
        <b/>
        <sz val="10"/>
        <rFont val="Mariann"/>
      </rPr>
      <t xml:space="preserve">1 - </t>
    </r>
    <r>
      <rPr>
        <sz val="10"/>
        <rFont val="Mariann"/>
      </rPr>
      <t xml:space="preserve">Je suis ou je fais partie d’une entité juridique avec plusieurs FINESS géographiques </t>
    </r>
  </si>
  <si>
    <t>GHT</t>
  </si>
  <si>
    <t>Groupement hospitalier de territoire</t>
  </si>
  <si>
    <t>CH</t>
  </si>
  <si>
    <t>Centre hospitalier</t>
  </si>
  <si>
    <t>Code </t>
  </si>
  <si>
    <t>Catégorie d'établissement</t>
  </si>
  <si>
    <t>Secteur </t>
  </si>
  <si>
    <t xml:space="preserve">Commentaires </t>
  </si>
  <si>
    <t>Appartement de Coordination Thérapeutique (A.C.T.)</t>
  </si>
  <si>
    <t>PDS</t>
  </si>
  <si>
    <t>Oui</t>
  </si>
  <si>
    <t>Les ACT peuvent réaliser des soins et une surveillance médicale ia présence d'un médecin coordonateur dans leur équipe.</t>
  </si>
  <si>
    <t>Maison d'Enfants à Caractère Social</t>
  </si>
  <si>
    <t>PDE </t>
  </si>
  <si>
    <t>Les MECS peuvent être composées d'une équipe médico-psychologique (psychiatre, psychologue) pour l'élaboration du projet individuel, l'orientation et la mise en œuvre des projets de soins. La réalisation des soins est généralement réalisée en externe.</t>
  </si>
  <si>
    <t>Ctre.Accueil/ Accomp.Réduc.Risq.Usag. Drogues (C.A.A.R.U.D)</t>
  </si>
  <si>
    <t>Les CAARUD peuvent faire intervenir des médecins et IDE pour la réalisation de soins de premier recours.</t>
  </si>
  <si>
    <t>Lits Halte Soins Santé (L.H.S.S.)</t>
  </si>
  <si>
    <t>Les LHSS réalisent des soins et une surveillance médicale par l'intermédiaire de professionnels médicaux (médecin généraliste, IDE).</t>
  </si>
  <si>
    <t>Service d'Éducation Spéciale et de Soins à Domicile S.E.S.S.A.D.</t>
  </si>
  <si>
    <t>PH</t>
  </si>
  <si>
    <t>Les SESSAD sont composés d'une équipe pluriprofessionnelle comprenant parfois de manière minoritaire des profesionnels médicaux (psychiatre, pédiatre). Ces professionnels médicaux peuvent réaliser des actes de soins et une surveillance médicale.</t>
  </si>
  <si>
    <t>Institut Médico-Educatif (I.M.E.)</t>
  </si>
  <si>
    <t>L’équipe des Instituts Médico-éducatifs (IME) est une équipe pluridisciplinaire assurant un accompagnement éducatif, pédagogique et thérapeutique.
On retrouve dans les IME du personnel éducatif ( éducateurs spécialisés, moniteurs éducateurs, éducateurs de jeunes enfants, aides médico-psychologiques…), des instituteurs détachés de l’Education Nationale, du personnel médical (médecin généraliste, pédiatre, pédopsychiatre, infirmière, aide-soignante…), du personnel paramédical,notamment pour la rééducation (orthophoniste, psychomotricien, kinésithérapeute…), des psychologues, des assistantes sociales, du personnel administratif</t>
  </si>
  <si>
    <t>Institut Thérapeutique Éducatif et Pédagogique (I.T.E.P.)</t>
  </si>
  <si>
    <t>Les ITP peuvent proposer un accompagnement thérapeutique par un psychiatre.</t>
  </si>
  <si>
    <t>Etablissement pour Enfants ou Adolescents Polyhandicapés</t>
  </si>
  <si>
    <t>Les EEAP réalisent des soins et une surveillance médicale. Ils peuvent être composés de professionnels médicaux (médecin généraliste, pédiatre, psychiatre, IDE, etc).</t>
  </si>
  <si>
    <t>Centre Médico-Psycho-Pédagogique (C.M.P.P.)</t>
  </si>
  <si>
    <t>Les CMPP réalisent des soins et une surveillance médicale. Ils peuvent être composés de professionnels médicaux (pédopsychiatre, pédiatre).</t>
  </si>
  <si>
    <t>Centre Action Médico-Sociale Précoce (C.A.M.S.P.)</t>
  </si>
  <si>
    <t>Les CAMSP réalisent des soins et une surveillance médicale. Ils peuvent être composés de professionnels médicaux (psychiatre, pédiatre).</t>
  </si>
  <si>
    <t>Institut d'éducation motrice I.E.M.</t>
  </si>
  <si>
    <t>Les IEM réalisent des soins et une surveillance médicale. Ils peuvent être composés de professionnels médicaux (médecin généraliste, pédiatre, chirurgien ortho, podologue, etc).</t>
  </si>
  <si>
    <t>Institut pour Déficients Visuels</t>
  </si>
  <si>
    <t>Les IDV réalisent des soins et une surveillance médicale. Ils peuvent être composés de professionnels médicaux (ophtalmologue, pédiatre, IDE, etc).</t>
  </si>
  <si>
    <t>Institut pour Déficients Auditifs</t>
  </si>
  <si>
    <t>Les IDA réalisent des soins et une surveillance médicale. Ils peuvent être composés de professionnels médicaux (médecin ORL, pédiatre, IDE, etc)</t>
  </si>
  <si>
    <t>Institut d'Education Sensorielle Sourd/Aveugle</t>
  </si>
  <si>
    <t>Les IES réalisent des soins et une surveillance médicale. Ils peuvent être composés de professionnels médicaux (psychiatre, pédiatre, médecin ORL, ophtalmologue, etc)</t>
  </si>
  <si>
    <t>Centre soins accompagnement prévention addictologie (C.S.A.P.A)</t>
  </si>
  <si>
    <t>Les CSAPA réalisent des soins et une surveillance médicale par l'intermédiaire de professionnels médicaux (médecin addictologue, psychiatre, médecin coordonateur, IDE).</t>
  </si>
  <si>
    <t>Service Polyvalent Aide et Soins A Domicile (S.P.A.S.A.D.)</t>
  </si>
  <si>
    <t>DOM</t>
  </si>
  <si>
    <t>Les SPASAD réalisent des soins infirmiers par des IDE.</t>
  </si>
  <si>
    <t>Lits d'Accueil Médicalisés (L.A.M.)</t>
  </si>
  <si>
    <t>Les LAM sont des structures médicalisées.</t>
  </si>
  <si>
    <t>Autre Centre d'Accueil</t>
  </si>
  <si>
    <t>AHI</t>
  </si>
  <si>
    <t>Ces structures sont représentées en mojorité par des structures d'accueil d'urgence pour le secteur médico-social. Des professionnels médicaux peuvent composés les équipes : médecins généralistes, psychiatres.</t>
  </si>
  <si>
    <t>Bureau d'Aide Psychologique Universitaire (B.A.P.U.)</t>
  </si>
  <si>
    <t>Il s'agit de centres de consultation composés de psychothérapeutes (psychiatres et psychologues).</t>
  </si>
  <si>
    <t>Centre Placement Familial Socio-Educatif (C.P.F.S.E.)</t>
  </si>
  <si>
    <t>Leur mission est d'assurer aux enfants et adolescents qui lui sont confiés un hébergement au domicile d'un(e) assistant(e) familial(e) (AF) et de mettre en œuvre dans leur milieu de vie et dans l'environnement social un accompagnement éducatif. Les CPFSE peuvent être composés d'un médecin pour le suivi médical des enfants.</t>
  </si>
  <si>
    <t>Etablissement et Service d'Aide par le Travail (E.S.A.T.)</t>
  </si>
  <si>
    <t>Les ESAT peuvent proposer une surveillance médicale par des psychiatres.</t>
  </si>
  <si>
    <t>Etablissement et Service de Réadaptation Professionnelle</t>
  </si>
  <si>
    <t>Les ESRP peuvent proposer une surveillance médicale par un médecin (généraliste, psychiatre)</t>
  </si>
  <si>
    <t>Maison d'Accueil Spécialisée (M.A.S.)</t>
  </si>
  <si>
    <t>Les MAS réalisent des soins et une surveillance médicale. Ils sont composés de professionnels médicaux (médecins généralistes, psychiatres, médecins rééducateurs, etc).</t>
  </si>
  <si>
    <t>Services AEMO et AED</t>
  </si>
  <si>
    <t>Service de Soins Infirmiers A Domicile (S.S.I.A.D)</t>
  </si>
  <si>
    <t>Les SSIAD réalisent des soins infirmiers par des IDE.</t>
  </si>
  <si>
    <t>Etablissement Expérimental pour personnes handicapées</t>
  </si>
  <si>
    <t>Certains établissements proposent la réalisation de soins et de surveillance médicale par l'intermédiaire de profesionnels médicaux diverses.</t>
  </si>
  <si>
    <t>Etablissement Expérimental pour Enfance Handicapée</t>
  </si>
  <si>
    <t>Etablissement Expérimental Enfance Protégée</t>
  </si>
  <si>
    <t>Ces structures représentent le panel des structures de la protection de l'endance : structures d'hébergement (urgence ou non), structures d'accompagnement educatif et social, structures d'accompagnement parental, etc. En ce sens, des professionnels médicaux peuvent composer les équipes interdisciplinaires (psychiatre, pédiatre, médecin coordonnateur).</t>
  </si>
  <si>
    <t>Etablissement Expérimental pour Adultes Handicapés</t>
  </si>
  <si>
    <t>Etablissement Expérimental pour Personnes Agées</t>
  </si>
  <si>
    <t>PA</t>
  </si>
  <si>
    <t>Etablissement d'Accueil Temporaire d'Enfants Handicapés</t>
  </si>
  <si>
    <t>L'accueil temporaire propose une solution d'urgence ou non à une interruption momentanée de prise en charge. Il permet d'organiser, pour l'entourage, des périodes de répit. L'accueil temporaire est proposé dans les établissements médico-sociaux de type EME, FAM, etc et peut donc disposer d'une équipe médicale proposant des soins et une activité médicalisé (non systématique).</t>
  </si>
  <si>
    <t>Etablissement d'Accueil Temporaire pour Adultes Handicapés</t>
  </si>
  <si>
    <t>Jardin d'Enfants Spécialisé </t>
  </si>
  <si>
    <t>Les JAS peuvent proposer une surveillance médicale par l'intermédiaire de pédopsychiatres.</t>
  </si>
  <si>
    <t>Foyer d'Accueil Médicalisé pour Adultes Handicapés (F.A.M.)</t>
  </si>
  <si>
    <t>Les FAM sont des structures d'accueil médicalisées.</t>
  </si>
  <si>
    <t>Centre d'Action Educative (C.A.E.)</t>
  </si>
  <si>
    <t>Voir "Services d'AEMO et AED".</t>
  </si>
  <si>
    <t>Service d'accompagnement médico-social adultes handicapés S.A.M.S.A.H.</t>
  </si>
  <si>
    <t>Les SAMSAH peuvent proposer des activités de soins et réaliser une surveillance médicale. Le cas échéant, présence d'un médecin et d'auxiliaires médicaux dans l'équipe</t>
  </si>
  <si>
    <t>Etab.Acc.Médicalisé en tout ou partie personnes handicapées E.A.M</t>
  </si>
  <si>
    <t>Les EAM sont des structures d'accueil médicalisées.</t>
  </si>
  <si>
    <t>Etablissement d'hébergement pour personnes âgées dépendantes EHPAD</t>
  </si>
  <si>
    <t>Les EHPAD sont des structures médicalisées.</t>
  </si>
  <si>
    <t>Equipe Mobile Médico-Sociale Précarité (E.M.M.S.P)</t>
  </si>
  <si>
    <t>Les EMMSP réalisent des soins de premier recours par l'intermédiaire d'une équipe pluridisciplinaire pouvant être composée d'IDE et médecins coordonateurs.</t>
  </si>
  <si>
    <r>
      <t xml:space="preserve">Activité médicalisée
</t>
    </r>
    <r>
      <rPr>
        <i/>
        <sz val="14"/>
        <color rgb="FFFFFFFF"/>
        <rFont val="Aptos"/>
        <family val="2"/>
      </rPr>
      <t>Définition : dispensation de soins médicaux, et/ou réalisation d'une surveillance médicale</t>
    </r>
  </si>
  <si>
    <r>
      <t>Leur mission est “</t>
    </r>
    <r>
      <rPr>
        <i/>
        <sz val="12"/>
        <color rgb="FF140F08"/>
        <rFont val="Calibri"/>
        <family val="2"/>
      </rPr>
      <t>d’apporter aide et conseil à la famille, de suivre le développement de l’enfant, quand sa santé, sa sécurité ou sa moralité sont en danger ou si les conditions de son éducation sont gravement compromises</t>
    </r>
    <r>
      <rPr>
        <sz val="12"/>
        <color rgb="FF140F08"/>
        <rFont val="Calibri"/>
        <family val="2"/>
      </rPr>
      <t>”. Les accompagnements sont soutenus par une équipe pluridisciplinaire (chef de service, intervenants socio-éducatifs, conseiller en économie sociale et familiale ou éducateur technique spécialisé, psychologue, médecin psychiatre, secrétaire) et pilotés par les intervenants socio-éducatifs référents.</t>
    </r>
  </si>
  <si>
    <t xml:space="preserve">A titre indicatif, vous trouverez ci-dessous la liste des catégories d'ESSMS avec une activité médicalisée. </t>
  </si>
  <si>
    <r>
      <rPr>
        <b/>
        <sz val="10"/>
        <rFont val="Mariann"/>
      </rPr>
      <t>L’OG comporte-t-il des activités de type SAD (service à domicile) ? (une réponse unique)
0 –</t>
    </r>
    <r>
      <rPr>
        <sz val="10"/>
        <rFont val="Mariann"/>
      </rPr>
      <t xml:space="preserve"> Non</t>
    </r>
    <r>
      <rPr>
        <b/>
        <sz val="10"/>
        <rFont val="Mariann"/>
      </rPr>
      <t xml:space="preserve">
1 – </t>
    </r>
    <r>
      <rPr>
        <sz val="10"/>
        <rFont val="Mariann"/>
      </rPr>
      <t>Oui</t>
    </r>
  </si>
  <si>
    <t>SAD</t>
  </si>
  <si>
    <t>Lieux de vie, Service d'Aide et d'Accompagnement à Domicile (S.A.A.D.), Service de Soins Infirmiers A Domicile (S.S.I.A.D), Service Polyvalent Aide et Soins A Domicile (S.P.A.S.A.D.)</t>
  </si>
  <si>
    <r>
      <t xml:space="preserve">Etes-vous rattaché à un groupement hospitalier de territoire (GHT) ou à un centre hospitalier (CH) (une réponse unique) :	
0 – </t>
    </r>
    <r>
      <rPr>
        <sz val="10"/>
        <rFont val="Mariann"/>
      </rPr>
      <t>Non, je ne suis pas rattaché à un GHT / CH</t>
    </r>
    <r>
      <rPr>
        <b/>
        <sz val="10"/>
        <rFont val="Mariann"/>
      </rPr>
      <t xml:space="preserve">	
2 – </t>
    </r>
    <r>
      <rPr>
        <sz val="10"/>
        <rFont val="Mariann"/>
      </rPr>
      <t>Oui, je suis rattaché à un GHT / CH</t>
    </r>
  </si>
  <si>
    <r>
      <rPr>
        <b/>
        <sz val="10"/>
        <rFont val="Mariann"/>
      </rPr>
      <t xml:space="preserve">L'OG comporte-t-il une activité médicalisée (cf. onglet "catégories ESSMS médicalisés") ? (une réponse unique)
0 – </t>
    </r>
    <r>
      <rPr>
        <sz val="10"/>
        <rFont val="Mariann"/>
      </rPr>
      <t>Non</t>
    </r>
    <r>
      <rPr>
        <b/>
        <sz val="10"/>
        <rFont val="Mariann"/>
      </rPr>
      <t xml:space="preserve">
6 – </t>
    </r>
    <r>
      <rPr>
        <sz val="10"/>
        <rFont val="Mariann"/>
      </rPr>
      <t>Oui</t>
    </r>
  </si>
  <si>
    <t>DUI</t>
  </si>
  <si>
    <t>Dossier Usager Informatisé</t>
  </si>
  <si>
    <t>SI</t>
  </si>
  <si>
    <t>Système d'information</t>
  </si>
  <si>
    <t>SIRH</t>
  </si>
  <si>
    <t>Système d'information des Ressources Humaines</t>
  </si>
  <si>
    <r>
      <t>Des prestataires externes (prestataires intervenant sur des travaux de cybersécurité) sont-ils amenés à intervenir sur le SI, et si oui, quels sont leurs droits d’accès ? (plusieurs réponses sont possibles) :
0 –</t>
    </r>
    <r>
      <rPr>
        <sz val="10"/>
        <rFont val="Mariann"/>
      </rPr>
      <t xml:space="preserve"> Absence de prestataires externes sur le SI</t>
    </r>
    <r>
      <rPr>
        <b/>
        <sz val="10"/>
        <rFont val="Mariann"/>
      </rPr>
      <t xml:space="preserve">
1 – </t>
    </r>
    <r>
      <rPr>
        <sz val="10"/>
        <rFont val="Mariann"/>
      </rPr>
      <t xml:space="preserve">Présence de prestataires externes avec octroi de droits d'accès limités (invités) au SI
</t>
    </r>
    <r>
      <rPr>
        <b/>
        <sz val="10"/>
        <rFont val="Mariann"/>
      </rPr>
      <t xml:space="preserve">2 – </t>
    </r>
    <r>
      <rPr>
        <sz val="10"/>
        <rFont val="Mariann"/>
      </rPr>
      <t xml:space="preserve">Présence de prestataires externes avec octroi de droits d'accès ordinaires (utilisateurs) au SI
</t>
    </r>
    <r>
      <rPr>
        <b/>
        <sz val="10"/>
        <rFont val="Mariann"/>
      </rPr>
      <t xml:space="preserve">3 – </t>
    </r>
    <r>
      <rPr>
        <sz val="10"/>
        <rFont val="Mariann"/>
      </rPr>
      <t>Présence de prestataires externes avec octroi de droits d'accès élevés (administrateurs) au SI</t>
    </r>
  </si>
  <si>
    <t>SSI</t>
  </si>
  <si>
    <t>Sécurité des systèmes d'information</t>
  </si>
  <si>
    <t>RSSI</t>
  </si>
  <si>
    <t>Responsable de la sécurité des systèmes d'information</t>
  </si>
  <si>
    <t>DSSI</t>
  </si>
  <si>
    <t>Directeur de la sécurité des systèmes d'information</t>
  </si>
  <si>
    <t>PCI</t>
  </si>
  <si>
    <t>Plan de continuité informatique</t>
  </si>
  <si>
    <t>PRI</t>
  </si>
  <si>
    <t>Plan de reprise informatique</t>
  </si>
  <si>
    <t>PGSSI-S</t>
  </si>
  <si>
    <t>Politique Générale de Sécurité des Systèmes d'Information de Santé</t>
  </si>
  <si>
    <t xml:space="preserve">2.2.2. Sécurité physique </t>
  </si>
  <si>
    <t>ANSSI</t>
  </si>
  <si>
    <t>Agence nationale de la sécurité des systèmes d'information</t>
  </si>
  <si>
    <t>Software as a Service</t>
  </si>
  <si>
    <t>SAAS</t>
  </si>
  <si>
    <t>RPPS</t>
  </si>
  <si>
    <t>CNIL</t>
  </si>
  <si>
    <t>Répertoire Partagé des Professionnels intervenant dans le système de Santé</t>
  </si>
  <si>
    <t>Commission nationale de l'informatique et des libertés</t>
  </si>
  <si>
    <r>
      <t xml:space="preserve">L'établissement a-t-il déjà réalisé des exercices de gestion de crise cyber ? (une réponse unique) :
0 – </t>
    </r>
    <r>
      <rPr>
        <sz val="10"/>
        <rFont val="Mariann"/>
      </rPr>
      <t>Non</t>
    </r>
    <r>
      <rPr>
        <b/>
        <sz val="10"/>
        <rFont val="Mariann"/>
      </rPr>
      <t xml:space="preserve">
1 – </t>
    </r>
    <r>
      <rPr>
        <sz val="10"/>
        <rFont val="Mariann"/>
      </rPr>
      <t>Oui</t>
    </r>
  </si>
  <si>
    <r>
      <t>L’établissement a-t-il déjà réalisé un diagnostic de cybersécurité externalisé ? (une réponse unique)
0</t>
    </r>
    <r>
      <rPr>
        <sz val="10"/>
        <rFont val="Mariann"/>
      </rPr>
      <t xml:space="preserve"> – Non
</t>
    </r>
    <r>
      <rPr>
        <b/>
        <sz val="10"/>
        <rFont val="Mariann"/>
      </rPr>
      <t>1</t>
    </r>
    <r>
      <rPr>
        <sz val="10"/>
        <rFont val="Mariann"/>
      </rPr>
      <t xml:space="preserve"> – Oui</t>
    </r>
  </si>
  <si>
    <r>
      <rPr>
        <b/>
        <sz val="10"/>
        <rFont val="Mariann"/>
      </rPr>
      <t xml:space="preserve">Des terminaux personnels (téléphones portables, tablettes, ordinateurs portables, montres connectées) sont-ils utilisés au sein des ESSMS de l'OG à des fins professionnelles ? (une réponse unique)	</t>
    </r>
    <r>
      <rPr>
        <sz val="10"/>
        <rFont val="Mariann"/>
      </rPr>
      <t xml:space="preserve">
</t>
    </r>
    <r>
      <rPr>
        <b/>
        <sz val="10"/>
        <rFont val="Mariann"/>
      </rPr>
      <t>0</t>
    </r>
    <r>
      <rPr>
        <sz val="10"/>
        <rFont val="Mariann"/>
      </rPr>
      <t xml:space="preserve"> – Non
</t>
    </r>
    <r>
      <rPr>
        <b/>
        <sz val="10"/>
        <rFont val="Mariann"/>
      </rPr>
      <t xml:space="preserve">2 </t>
    </r>
    <r>
      <rPr>
        <sz val="10"/>
        <rFont val="Mariann"/>
      </rPr>
      <t>– Oui</t>
    </r>
  </si>
  <si>
    <t>2.4.2. Définition et mise en oeuvre de la politique de mise à jour du SI</t>
  </si>
  <si>
    <t>2.4.3. Définition de la politique de mise à jour du SI</t>
  </si>
  <si>
    <t>2.4.4. Mise en œuvre de la politique de mise à jour du SI</t>
  </si>
  <si>
    <t>2.4.5. Analyse de risque et police d’assurance risque cyber</t>
  </si>
  <si>
    <t>2.4.6. Supervision, audit du SI, anticipation des incidents (en interne ou via un prestataire)</t>
  </si>
  <si>
    <t>2.1.1. Ressources SSI</t>
  </si>
  <si>
    <t>2.1.2. Ressources SSI internes</t>
  </si>
  <si>
    <t>2.1.3. Ressources SSI mutualisées</t>
  </si>
  <si>
    <t>2.1.4. Ressources SSI externes</t>
  </si>
  <si>
    <t>► Il est possible d'utiliser la colonne K "Commentaires" pour préciser le choix de réponse de la structure si besoin</t>
  </si>
  <si>
    <r>
      <rPr>
        <sz val="11"/>
        <rFont val="Arial"/>
        <family val="2"/>
      </rPr>
      <t>►</t>
    </r>
    <r>
      <rPr>
        <sz val="12.65"/>
        <rFont val="Calibri"/>
        <family val="2"/>
      </rPr>
      <t xml:space="preserve"> </t>
    </r>
    <r>
      <rPr>
        <sz val="11"/>
        <rFont val="Calibri"/>
        <family val="2"/>
        <scheme val="minor"/>
      </rPr>
      <t>La colonne F "En fonction de votre contexte, cette question pourra être traitée avec votre infogérance" permet, selon les situations des établissements, de traiter certaines questions avec leur infogérant.</t>
    </r>
  </si>
  <si>
    <t>2. Pour chaque question, dans les colonnes "Réponse de l'établissement" (colonnes G à K), sélectionner les réponses dans les listes déroulantes proposées.</t>
  </si>
  <si>
    <r>
      <rPr>
        <sz val="11"/>
        <rFont val="Arial"/>
        <family val="2"/>
      </rPr>
      <t>►</t>
    </r>
    <r>
      <rPr>
        <sz val="12.65"/>
        <rFont val="Calibri"/>
        <family val="2"/>
      </rPr>
      <t xml:space="preserve"> </t>
    </r>
    <r>
      <rPr>
        <sz val="11"/>
        <rFont val="Calibri"/>
        <family val="2"/>
        <scheme val="minor"/>
      </rPr>
      <t>Une seule réponse peut être sélectionnée par cellule. Pour les questions à réponses multiples, utiliser les colonnes G à J pour saisir les réponses multiples.</t>
    </r>
  </si>
  <si>
    <r>
      <t xml:space="preserve">Reconnaissant le numérique comme un enjeu majeur pour la santé en France, le </t>
    </r>
    <r>
      <rPr>
        <b/>
        <sz val="11"/>
        <color rgb="FF000092"/>
        <rFont val="Calibri"/>
        <family val="2"/>
        <scheme val="minor"/>
      </rPr>
      <t>Ségur de la santé</t>
    </r>
    <r>
      <rPr>
        <sz val="11"/>
        <color theme="1"/>
        <rFont val="Calibri"/>
        <family val="2"/>
        <scheme val="minor"/>
      </rPr>
      <t xml:space="preserve"> a accordé une place sans précédent au numérique et notamment au secteur social et médico-social depuis 2021 qui bénéficie de crédits d’investissement dédiés exceptionnels à hauteur de 600 M€ sur 5 ans.  
Afin d’accompagner cette accélération, il s’est avéré indispensable de </t>
    </r>
    <r>
      <rPr>
        <b/>
        <sz val="11"/>
        <color rgb="FF000092"/>
        <rFont val="Calibri"/>
        <family val="2"/>
        <scheme val="minor"/>
      </rPr>
      <t>combler un manque de visibilité sur le niveau de maturité des ESMS en termes de sécurité des systèmes d’information</t>
    </r>
    <r>
      <rPr>
        <b/>
        <sz val="11"/>
        <color theme="1"/>
        <rFont val="Calibri"/>
        <family val="2"/>
        <scheme val="minor"/>
      </rPr>
      <t>.</t>
    </r>
    <r>
      <rPr>
        <sz val="11"/>
        <color theme="1"/>
        <rFont val="Calibri"/>
        <family val="2"/>
        <scheme val="minor"/>
      </rPr>
      <t xml:space="preserve">  L’OPSSIMS (Observatoire Permanent de la Sécurité des Systèmes d’Informations des établissements et services du secteur Médico-Social) est l’</t>
    </r>
    <r>
      <rPr>
        <b/>
        <sz val="11"/>
        <color rgb="FF000092"/>
        <rFont val="Calibri"/>
        <family val="2"/>
        <scheme val="minor"/>
      </rPr>
      <t>observatoire de la sécurité des SI, spécifique au secteur médico-social</t>
    </r>
    <r>
      <rPr>
        <sz val="11"/>
        <color theme="1"/>
        <rFont val="Calibri"/>
        <family val="2"/>
        <scheme val="minor"/>
      </rPr>
      <t xml:space="preserve">, basé sur un standard commun avec le référentiel du secteur sanitaire, l’OPSSIES. 
Il est structuré en 4 thématiques : 
     </t>
    </r>
    <r>
      <rPr>
        <b/>
        <sz val="11"/>
        <color rgb="FF000092"/>
        <rFont val="Wingdings"/>
        <charset val="2"/>
      </rPr>
      <t xml:space="preserve"> </t>
    </r>
    <r>
      <rPr>
        <b/>
        <sz val="11"/>
        <color rgb="FF000092"/>
        <rFont val="Calibri"/>
        <family val="2"/>
        <scheme val="minor"/>
      </rPr>
      <t xml:space="preserve">Analyse de risques cyber
     </t>
    </r>
    <r>
      <rPr>
        <b/>
        <sz val="11"/>
        <color rgb="FF000092"/>
        <rFont val="Wingdings"/>
        <charset val="2"/>
      </rPr>
      <t xml:space="preserve"> </t>
    </r>
    <r>
      <rPr>
        <b/>
        <sz val="11"/>
        <color rgb="FF000092"/>
        <rFont val="Calibri"/>
        <family val="2"/>
        <scheme val="minor"/>
      </rPr>
      <t xml:space="preserve">Sécurité des SI
     </t>
    </r>
    <r>
      <rPr>
        <b/>
        <sz val="11"/>
        <color rgb="FF000092"/>
        <rFont val="Wingdings"/>
        <charset val="2"/>
      </rPr>
      <t xml:space="preserve"> </t>
    </r>
    <r>
      <rPr>
        <b/>
        <sz val="11"/>
        <color rgb="FF000092"/>
        <rFont val="Calibri"/>
        <family val="2"/>
        <scheme val="minor"/>
      </rPr>
      <t xml:space="preserve">Exercices de gestion de crise cyber
     </t>
    </r>
    <r>
      <rPr>
        <b/>
        <sz val="11"/>
        <color rgb="FF000092"/>
        <rFont val="Wingdings"/>
        <charset val="2"/>
      </rPr>
      <t xml:space="preserve"> </t>
    </r>
    <r>
      <rPr>
        <b/>
        <sz val="11"/>
        <color rgb="FF000092"/>
        <rFont val="Calibri"/>
        <family val="2"/>
        <scheme val="minor"/>
      </rPr>
      <t xml:space="preserve">Diagnostics de cybersécurité
</t>
    </r>
    <r>
      <rPr>
        <sz val="11"/>
        <rFont val="Calibri"/>
        <family val="2"/>
        <scheme val="minor"/>
      </rPr>
      <t xml:space="preserve">Cet observatoire est un </t>
    </r>
    <r>
      <rPr>
        <b/>
        <sz val="11"/>
        <color rgb="FF000092"/>
        <rFont val="Calibri"/>
        <family val="2"/>
        <scheme val="minor"/>
      </rPr>
      <t xml:space="preserve">outil complémentaire </t>
    </r>
    <r>
      <rPr>
        <sz val="11"/>
        <rFont val="Calibri"/>
        <family val="2"/>
        <scheme val="minor"/>
      </rPr>
      <t xml:space="preserve">à certains dispositifs déjà existants dans le secteur médico-social comme le référentiel de maturité numérique MaturiN-SMS, ou encore dans le cadre des diagnostics de cybersécurité pour lesquels il est l'outil à privilégier pour réaliser l'évaluation. 
</t>
    </r>
    <r>
      <rPr>
        <sz val="11"/>
        <color theme="1"/>
        <rFont val="Calibri"/>
        <family val="2"/>
        <scheme val="minor"/>
      </rPr>
      <t xml:space="preserve">
 L'objectif de l'OPSSIMS est de fournir </t>
    </r>
    <r>
      <rPr>
        <b/>
        <sz val="11"/>
        <color rgb="FF000092"/>
        <rFont val="Calibri"/>
        <family val="2"/>
        <scheme val="minor"/>
      </rPr>
      <t xml:space="preserve">une première évaluation du niveau de risque et de maturité cyber </t>
    </r>
    <r>
      <rPr>
        <sz val="11"/>
        <color theme="1"/>
        <rFont val="Calibri"/>
        <family val="2"/>
        <scheme val="minor"/>
      </rPr>
      <t xml:space="preserve">au sein de la structure, afin d'identifier des axes d'amélioration. Les scores ainsi obtenus à l'issue de l'évaluation se veulent être </t>
    </r>
    <r>
      <rPr>
        <b/>
        <sz val="11"/>
        <color rgb="FF000092"/>
        <rFont val="Calibri"/>
        <family val="2"/>
        <scheme val="minor"/>
      </rPr>
      <t xml:space="preserve">une indication pour aider la structure à identifier son niveau de vulnérabilité. </t>
    </r>
    <r>
      <rPr>
        <sz val="11"/>
        <rFont val="Calibri"/>
        <family val="2"/>
        <scheme val="minor"/>
      </rPr>
      <t>Ils constituent u</t>
    </r>
    <r>
      <rPr>
        <sz val="11"/>
        <color theme="1"/>
        <rFont val="Calibri"/>
        <family val="2"/>
        <scheme val="minor"/>
      </rPr>
      <t xml:space="preserve">ne première base de réflexion, en vue de l'élaboration d'un plan d'action. </t>
    </r>
  </si>
  <si>
    <r>
      <rPr>
        <b/>
        <sz val="10"/>
        <rFont val="Mariann"/>
      </rPr>
      <t>Sur les aspects de ressources SSI (sécurité des systèmes d'information), disposez-vous ou envisagez-vous de disposer (plusieurs réponses possibles) :</t>
    </r>
    <r>
      <rPr>
        <sz val="10"/>
        <rFont val="Mariann"/>
      </rPr>
      <t xml:space="preserve"> 
- De ressources SSI (professionnel unique, service,…) internalisées 
- De ressources SSI mutualisées (tout ou partie) 
- De ressources SSI externes (recours à des prestataires externes)</t>
    </r>
  </si>
  <si>
    <t>Appuyez-vous sur l'onglet "Glossaire" ainsi que sur le guide d'aide au renseignement de l'OPSSIMS, disponible courant mai, pour compléter le questionnaire.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</si>
</sst>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Calibri"/>
      <family val="2"/>
      <scheme val="minor"/>
    </font>
    <font>
      <sz val="8"/>
      <name val="Calibri"/>
      <family val="2"/>
      <scheme val="minor"/>
    </font>
    <font>
      <sz val="11"/>
      <color theme="0"/>
      <name val="Calibri Light"/>
      <family val="2"/>
      <scheme val="major"/>
    </font>
    <font>
      <sz val="11"/>
      <color theme="1"/>
      <name val="Calibri Light"/>
      <family val="2"/>
      <scheme val="major"/>
    </font>
    <font>
      <sz val="11"/>
      <color theme="0"/>
      <name val="Calibri"/>
      <family val="2"/>
      <scheme val="minor"/>
    </font>
    <font>
      <b/>
      <sz val="14"/>
      <color theme="1"/>
      <name val="Calibri"/>
      <family val="2"/>
      <scheme val="minor"/>
    </font>
    <font>
      <b/>
      <sz val="24"/>
      <color theme="0"/>
      <name val="Calibri"/>
      <family val="2"/>
      <scheme val="minor"/>
    </font>
    <font>
      <b/>
      <sz val="14"/>
      <color theme="0"/>
      <name val="Calibri"/>
      <family val="2"/>
      <scheme val="minor"/>
    </font>
    <font>
      <sz val="12"/>
      <color theme="1"/>
      <name val="Calibri"/>
      <family val="2"/>
      <scheme val="minor"/>
    </font>
    <font>
      <sz val="11"/>
      <color rgb="FFCED6E0"/>
      <name val="Calibri"/>
      <family val="2"/>
      <scheme val="minor"/>
    </font>
    <font>
      <b/>
      <sz val="12"/>
      <color theme="1"/>
      <name val="Calibri"/>
      <family val="2"/>
      <scheme val="minor"/>
    </font>
    <font>
      <b/>
      <sz val="20"/>
      <color theme="0"/>
      <name val="Calibri"/>
      <family val="2"/>
      <scheme val="minor"/>
    </font>
    <font>
      <b/>
      <sz val="22"/>
      <color theme="0"/>
      <name val="Calibri"/>
      <family val="2"/>
      <scheme val="minor"/>
    </font>
    <font>
      <sz val="22"/>
      <color theme="0"/>
      <name val="Calibri"/>
      <family val="2"/>
      <scheme val="minor"/>
    </font>
    <font>
      <b/>
      <sz val="12"/>
      <color rgb="FF8497B0"/>
      <name val="Calibri"/>
      <family val="2"/>
      <scheme val="minor"/>
    </font>
    <font>
      <i/>
      <sz val="11"/>
      <color rgb="FF8497B0"/>
      <name val="Calibri"/>
      <family val="2"/>
      <scheme val="minor"/>
    </font>
    <font>
      <b/>
      <sz val="12"/>
      <color rgb="FF7CC2B4"/>
      <name val="Calibri"/>
      <family val="2"/>
      <scheme val="minor"/>
    </font>
    <font>
      <i/>
      <sz val="12"/>
      <color rgb="FF7CC2B4"/>
      <name val="Calibri"/>
      <family val="2"/>
      <scheme val="minor"/>
    </font>
    <font>
      <b/>
      <sz val="12"/>
      <color rgb="FFA9849A"/>
      <name val="Calibri"/>
      <family val="2"/>
      <scheme val="minor"/>
    </font>
    <font>
      <b/>
      <sz val="12"/>
      <color rgb="FF9BC2E6"/>
      <name val="Calibri"/>
      <family val="2"/>
      <scheme val="minor"/>
    </font>
    <font>
      <b/>
      <sz val="11"/>
      <color theme="1"/>
      <name val="Calibri"/>
      <family val="2"/>
      <scheme val="minor"/>
    </font>
    <font>
      <b/>
      <sz val="20"/>
      <color theme="0"/>
      <name val="Mariann"/>
    </font>
    <font>
      <sz val="20"/>
      <color theme="0"/>
      <name val="Mariann"/>
    </font>
    <font>
      <sz val="11"/>
      <color theme="1"/>
      <name val="Mariann"/>
    </font>
    <font>
      <b/>
      <sz val="11"/>
      <color rgb="FFFFFFFF"/>
      <name val="Mariann"/>
    </font>
    <font>
      <i/>
      <sz val="10"/>
      <color rgb="FFFFFFFF"/>
      <name val="Mariann"/>
    </font>
    <font>
      <b/>
      <sz val="11"/>
      <color theme="0"/>
      <name val="Mariann"/>
    </font>
    <font>
      <b/>
      <sz val="11"/>
      <color rgb="FF7CC2B4"/>
      <name val="Mariann"/>
    </font>
    <font>
      <sz val="11"/>
      <color rgb="FF7CC2B4"/>
      <name val="Mariann"/>
    </font>
    <font>
      <sz val="10"/>
      <name val="Mariann"/>
    </font>
    <font>
      <b/>
      <sz val="10"/>
      <name val="Mariann"/>
    </font>
    <font>
      <sz val="10"/>
      <color theme="1"/>
      <name val="Mariann"/>
    </font>
    <font>
      <b/>
      <sz val="11"/>
      <color rgb="FF8497B0"/>
      <name val="Mariann"/>
    </font>
    <font>
      <b/>
      <sz val="10"/>
      <color theme="1" tint="0.34998626667073579"/>
      <name val="Mariann"/>
    </font>
    <font>
      <b/>
      <sz val="18"/>
      <color rgb="FFFFFFFF"/>
      <name val="Mariann"/>
    </font>
    <font>
      <sz val="11"/>
      <color rgb="FFA9849A"/>
      <name val="Mariann"/>
    </font>
    <font>
      <b/>
      <sz val="10"/>
      <color theme="1" tint="0.499984740745262"/>
      <name val="Mariann"/>
    </font>
    <font>
      <sz val="11"/>
      <color rgb="FF9BC2E6"/>
      <name val="Mariann"/>
    </font>
    <font>
      <sz val="11"/>
      <color theme="1"/>
      <name val="Arial"/>
      <family val="2"/>
    </font>
    <font>
      <b/>
      <sz val="11"/>
      <color rgb="FF000092"/>
      <name val="Calibri"/>
      <family val="2"/>
      <scheme val="minor"/>
    </font>
    <font>
      <b/>
      <sz val="11"/>
      <color rgb="FF000092"/>
      <name val="Wingdings"/>
      <charset val="2"/>
    </font>
    <font>
      <sz val="12.65"/>
      <color theme="1"/>
      <name val="Calibri"/>
      <family val="2"/>
    </font>
    <font>
      <b/>
      <u/>
      <sz val="11"/>
      <color theme="1"/>
      <name val="Calibri"/>
      <family val="2"/>
      <scheme val="minor"/>
    </font>
    <font>
      <i/>
      <u/>
      <sz val="11"/>
      <color theme="1"/>
      <name val="Calibri"/>
      <family val="2"/>
      <scheme val="minor"/>
    </font>
    <font>
      <b/>
      <i/>
      <sz val="14"/>
      <color theme="1" tint="0.499984740745262"/>
      <name val="Calibri"/>
      <family val="2"/>
      <scheme val="minor"/>
    </font>
    <font>
      <b/>
      <i/>
      <sz val="11"/>
      <color theme="1" tint="0.499984740745262"/>
      <name val="Calibri"/>
      <family val="2"/>
      <scheme val="minor"/>
    </font>
    <font>
      <i/>
      <sz val="11"/>
      <color theme="1" tint="0.499984740745262"/>
      <name val="Calibri"/>
      <family val="2"/>
      <scheme val="minor"/>
    </font>
    <font>
      <sz val="11"/>
      <name val="Calibri"/>
      <family val="2"/>
      <scheme val="minor"/>
    </font>
    <font>
      <i/>
      <sz val="10"/>
      <color theme="1" tint="0.34998626667073579"/>
      <name val="Calibri"/>
      <family val="2"/>
      <scheme val="minor"/>
    </font>
    <font>
      <b/>
      <sz val="16"/>
      <name val="Mariann"/>
    </font>
    <font>
      <b/>
      <sz val="11"/>
      <color rgb="FFFF0000"/>
      <name val="Calibri"/>
      <family val="2"/>
      <scheme val="minor"/>
    </font>
    <font>
      <b/>
      <sz val="12"/>
      <color theme="0"/>
      <name val="Aptos"/>
      <family val="2"/>
    </font>
    <font>
      <sz val="12"/>
      <color rgb="FF000000"/>
      <name val="Aptos"/>
      <family val="2"/>
    </font>
    <font>
      <b/>
      <sz val="14"/>
      <color theme="0"/>
      <name val="Aptos"/>
      <family val="2"/>
    </font>
    <font>
      <b/>
      <sz val="14"/>
      <color rgb="FFFFFFFF"/>
      <name val="Aptos"/>
      <family val="2"/>
    </font>
    <font>
      <i/>
      <sz val="14"/>
      <color rgb="FFFFFFFF"/>
      <name val="Aptos"/>
      <family val="2"/>
    </font>
    <font>
      <sz val="14"/>
      <color theme="1"/>
      <name val="Calibri"/>
      <family val="2"/>
      <scheme val="minor"/>
    </font>
    <font>
      <sz val="12"/>
      <color theme="1"/>
      <name val="Calibri"/>
      <family val="2"/>
    </font>
    <font>
      <i/>
      <sz val="12"/>
      <color rgb="FF140F08"/>
      <name val="Calibri"/>
      <family val="2"/>
    </font>
    <font>
      <sz val="12"/>
      <color rgb="FF140F08"/>
      <name val="Calibri"/>
      <family val="2"/>
    </font>
    <font>
      <sz val="11"/>
      <name val="Arial"/>
      <family val="2"/>
    </font>
    <font>
      <sz val="12.65"/>
      <name val="Calibri"/>
      <family val="2"/>
    </font>
  </fonts>
  <fills count="21">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0"/>
        <bgColor indexed="64"/>
      </patternFill>
    </fill>
    <fill>
      <patternFill patternType="darkUp"/>
    </fill>
    <fill>
      <patternFill patternType="solid">
        <fgColor rgb="FF8497B0"/>
        <bgColor indexed="64"/>
      </patternFill>
    </fill>
    <fill>
      <patternFill patternType="solid">
        <fgColor rgb="FF7CC2B4"/>
        <bgColor indexed="64"/>
      </patternFill>
    </fill>
    <fill>
      <patternFill patternType="solid">
        <fgColor rgb="FFA9849A"/>
        <bgColor indexed="64"/>
      </patternFill>
    </fill>
    <fill>
      <patternFill patternType="darkUp">
        <bgColor theme="0"/>
      </patternFill>
    </fill>
    <fill>
      <patternFill patternType="solid">
        <fgColor theme="1" tint="0.34998626667073579"/>
        <bgColor indexed="64"/>
      </patternFill>
    </fill>
    <fill>
      <patternFill patternType="solid">
        <fgColor theme="3" tint="-0.249977111117893"/>
        <bgColor indexed="64"/>
      </patternFill>
    </fill>
    <fill>
      <patternFill patternType="solid">
        <fgColor rgb="FFE9DFE5"/>
        <bgColor indexed="64"/>
      </patternFill>
    </fill>
    <fill>
      <patternFill patternType="solid">
        <fgColor rgb="FFE7F1F9"/>
        <bgColor indexed="64"/>
      </patternFill>
    </fill>
    <fill>
      <patternFill patternType="solid">
        <fgColor rgb="FFE3E8ED"/>
        <bgColor indexed="64"/>
      </patternFill>
    </fill>
    <fill>
      <patternFill patternType="solid">
        <fgColor rgb="FFDDEFEC"/>
        <bgColor indexed="64"/>
      </patternFill>
    </fill>
    <fill>
      <patternFill patternType="solid">
        <fgColor rgb="FF9BC2E6"/>
        <bgColor indexed="64"/>
      </patternFill>
    </fill>
    <fill>
      <patternFill patternType="solid">
        <fgColor rgb="FF000092"/>
        <bgColor indexed="64"/>
      </patternFill>
    </fill>
    <fill>
      <patternFill patternType="solid">
        <fgColor theme="0" tint="-4.9989318521683403E-2"/>
        <bgColor indexed="64"/>
      </patternFill>
    </fill>
    <fill>
      <patternFill patternType="solid">
        <fgColor theme="4"/>
        <bgColor theme="4"/>
      </patternFill>
    </fill>
    <fill>
      <patternFill patternType="solid">
        <fgColor theme="4" tint="0.79998168889431442"/>
        <bgColor theme="4" tint="0.79998168889431442"/>
      </patternFill>
    </fill>
  </fills>
  <borders count="7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style="thin">
        <color auto="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style="medium">
        <color indexed="64"/>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auto="1"/>
      </right>
      <top/>
      <bottom style="thin">
        <color theme="0" tint="-0.14996795556505021"/>
      </bottom>
      <diagonal/>
    </border>
    <border>
      <left style="thin">
        <color auto="1"/>
      </left>
      <right style="thin">
        <color theme="0" tint="-0.14996795556505021"/>
      </right>
      <top style="thin">
        <color auto="1"/>
      </top>
      <bottom/>
      <diagonal/>
    </border>
    <border>
      <left style="thin">
        <color auto="1"/>
      </left>
      <right style="thin">
        <color theme="0" tint="-0.14996795556505021"/>
      </right>
      <top/>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auto="1"/>
      </right>
      <top style="thin">
        <color theme="0" tint="-0.14996795556505021"/>
      </top>
      <bottom/>
      <diagonal/>
    </border>
    <border>
      <left/>
      <right/>
      <top style="medium">
        <color rgb="FF8497B0"/>
      </top>
      <bottom/>
      <diagonal/>
    </border>
    <border>
      <left/>
      <right style="medium">
        <color rgb="FF8497B0"/>
      </right>
      <top style="medium">
        <color rgb="FF8497B0"/>
      </top>
      <bottom/>
      <diagonal/>
    </border>
    <border>
      <left/>
      <right/>
      <top/>
      <bottom style="medium">
        <color rgb="FF8497B0"/>
      </bottom>
      <diagonal/>
    </border>
    <border>
      <left/>
      <right style="medium">
        <color rgb="FF8497B0"/>
      </right>
      <top/>
      <bottom style="medium">
        <color rgb="FF8497B0"/>
      </bottom>
      <diagonal/>
    </border>
    <border>
      <left style="medium">
        <color rgb="FF8497B0"/>
      </left>
      <right style="thin">
        <color theme="0" tint="-0.14996795556505021"/>
      </right>
      <top style="medium">
        <color rgb="FF8497B0"/>
      </top>
      <bottom/>
      <diagonal/>
    </border>
    <border>
      <left style="medium">
        <color rgb="FF8497B0"/>
      </left>
      <right style="thin">
        <color theme="0" tint="-0.14996795556505021"/>
      </right>
      <top/>
      <bottom style="medium">
        <color rgb="FF8497B0"/>
      </bottom>
      <diagonal/>
    </border>
    <border>
      <left style="thin">
        <color auto="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indexed="64"/>
      </top>
      <bottom style="thin">
        <color auto="1"/>
      </bottom>
      <diagonal/>
    </border>
    <border>
      <left style="thin">
        <color theme="0" tint="-0.14996795556505021"/>
      </left>
      <right style="thin">
        <color auto="1"/>
      </right>
      <top style="thin">
        <color indexed="64"/>
      </top>
      <bottom style="thin">
        <color auto="1"/>
      </bottom>
      <diagonal/>
    </border>
    <border>
      <left style="thin">
        <color theme="0"/>
      </left>
      <right style="thin">
        <color theme="0" tint="-0.24994659260841701"/>
      </right>
      <top style="thin">
        <color theme="0"/>
      </top>
      <bottom style="thin">
        <color theme="0" tint="-0.24994659260841701"/>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1" tint="0.499984740745262"/>
      </top>
      <bottom style="thin">
        <color theme="0" tint="-0.24994659260841701"/>
      </bottom>
      <diagonal/>
    </border>
    <border>
      <left style="thin">
        <color theme="0"/>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1" tint="0.499984740745262"/>
      </right>
      <top/>
      <bottom style="thin">
        <color theme="1" tint="0.499984740745262"/>
      </bottom>
      <diagonal/>
    </border>
    <border>
      <left style="thin">
        <color theme="1" tint="0.499984740745262"/>
      </left>
      <right style="medium">
        <color indexed="64"/>
      </right>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6795556505021"/>
      </left>
      <right style="thin">
        <color auto="1"/>
      </right>
      <top style="thin">
        <color auto="1"/>
      </top>
      <bottom/>
      <diagonal/>
    </border>
    <border>
      <left style="thin">
        <color theme="0" tint="-0.14996795556505021"/>
      </left>
      <right style="thin">
        <color theme="0" tint="-0.14996795556505021"/>
      </right>
      <top style="thin">
        <color auto="1"/>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tint="-0.24994659260841701"/>
      </right>
      <top/>
      <bottom/>
      <diagonal/>
    </border>
    <border>
      <left style="thin">
        <color theme="0"/>
      </left>
      <right style="thin">
        <color theme="0" tint="-0.24994659260841701"/>
      </right>
      <top/>
      <bottom style="thick">
        <color theme="0" tint="-0.24994659260841701"/>
      </bottom>
      <diagonal/>
    </border>
    <border>
      <left style="medium">
        <color rgb="FFAEBABB"/>
      </left>
      <right/>
      <top style="medium">
        <color rgb="FFAEBABB"/>
      </top>
      <bottom style="medium">
        <color rgb="FFAEBABB"/>
      </bottom>
      <diagonal/>
    </border>
    <border>
      <left/>
      <right/>
      <top style="medium">
        <color rgb="FFAEBABB"/>
      </top>
      <bottom style="medium">
        <color rgb="FFAEBABB"/>
      </bottom>
      <diagonal/>
    </border>
    <border>
      <left/>
      <right style="medium">
        <color rgb="FFAEBABB"/>
      </right>
      <top style="medium">
        <color rgb="FFAEBABB"/>
      </top>
      <bottom style="thin">
        <color theme="4" tint="0.39997558519241921"/>
      </bottom>
      <diagonal/>
    </border>
    <border>
      <left style="medium">
        <color rgb="FFAEBABB"/>
      </left>
      <right/>
      <top style="thin">
        <color theme="4" tint="0.39997558519241921"/>
      </top>
      <bottom style="medium">
        <color rgb="FFAEBABB"/>
      </bottom>
      <diagonal/>
    </border>
    <border>
      <left/>
      <right/>
      <top style="thin">
        <color theme="4" tint="0.39997558519241921"/>
      </top>
      <bottom style="medium">
        <color rgb="FFAEBABB"/>
      </bottom>
      <diagonal/>
    </border>
    <border>
      <left/>
      <right/>
      <top style="medium">
        <color theme="0" tint="-0.24994659260841701"/>
      </top>
      <bottom style="medium">
        <color theme="0" tint="-0.24994659260841701"/>
      </bottom>
      <diagonal/>
    </border>
    <border>
      <left/>
      <right style="thin">
        <color theme="4" tint="0.39997558519241921"/>
      </right>
      <top style="medium">
        <color theme="0" tint="-0.24994659260841701"/>
      </top>
      <bottom style="medium">
        <color theme="0" tint="-0.24994659260841701"/>
      </bottom>
      <diagonal/>
    </border>
    <border>
      <left/>
      <right style="thin">
        <color theme="4" tint="0.39997558519241921"/>
      </right>
      <top style="thin">
        <color theme="4" tint="0.39997558519241921"/>
      </top>
      <bottom style="thin">
        <color theme="4" tint="0.39997558519241921"/>
      </bottom>
      <diagonal/>
    </border>
    <border>
      <left style="thin">
        <color theme="0"/>
      </left>
      <right style="thin">
        <color theme="0"/>
      </right>
      <top/>
      <bottom/>
      <diagonal/>
    </border>
    <border>
      <left style="thin">
        <color theme="0" tint="-0.24994659260841701"/>
      </left>
      <right style="thin">
        <color theme="0" tint="-0.24994659260841701"/>
      </right>
      <top style="thick">
        <color theme="0" tint="-0.24994659260841701"/>
      </top>
      <bottom/>
      <diagonal/>
    </border>
  </borders>
  <cellStyleXfs count="1">
    <xf numFmtId="0" fontId="0" fillId="0" borderId="0"/>
  </cellStyleXfs>
  <cellXfs count="258">
    <xf numFmtId="0" fontId="0" fillId="0" borderId="0" xfId="0"/>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0" xfId="0" applyFont="1" applyFill="1" applyAlignment="1">
      <alignment horizontal="center" vertical="center"/>
    </xf>
    <xf numFmtId="0" fontId="6" fillId="4" borderId="5" xfId="0" applyFont="1" applyFill="1" applyBorder="1" applyAlignment="1">
      <alignment horizontal="center" vertical="center"/>
    </xf>
    <xf numFmtId="0" fontId="6" fillId="4" borderId="0" xfId="0" applyFont="1" applyFill="1" applyAlignment="1">
      <alignment horizontal="center" vertical="center"/>
    </xf>
    <xf numFmtId="0" fontId="6" fillId="4" borderId="12" xfId="0" applyFont="1" applyFill="1" applyBorder="1" applyAlignment="1">
      <alignment horizontal="center" vertical="center"/>
    </xf>
    <xf numFmtId="0" fontId="0" fillId="4" borderId="0" xfId="0" applyFill="1"/>
    <xf numFmtId="0" fontId="5" fillId="15" borderId="5" xfId="0" applyFont="1" applyFill="1" applyBorder="1" applyAlignment="1">
      <alignment horizontal="left"/>
    </xf>
    <xf numFmtId="0" fontId="5" fillId="15" borderId="0" xfId="0" applyFont="1" applyFill="1" applyAlignment="1">
      <alignment horizontal="left"/>
    </xf>
    <xf numFmtId="0" fontId="0" fillId="15" borderId="0" xfId="0" applyFill="1"/>
    <xf numFmtId="0" fontId="0" fillId="15" borderId="12" xfId="0" applyFill="1" applyBorder="1"/>
    <xf numFmtId="0" fontId="0" fillId="13" borderId="13" xfId="0" applyFill="1" applyBorder="1"/>
    <xf numFmtId="0" fontId="0" fillId="13" borderId="14" xfId="0" applyFill="1" applyBorder="1"/>
    <xf numFmtId="0" fontId="0" fillId="13" borderId="15" xfId="0" applyFill="1" applyBorder="1"/>
    <xf numFmtId="0" fontId="0" fillId="0" borderId="0" xfId="0" applyAlignment="1">
      <alignment vertical="center"/>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0" fillId="15" borderId="5" xfId="0" applyFill="1" applyBorder="1"/>
    <xf numFmtId="0" fontId="8" fillId="15" borderId="0" xfId="0" applyFont="1" applyFill="1"/>
    <xf numFmtId="0" fontId="16" fillId="4" borderId="31" xfId="0" applyFont="1" applyFill="1" applyBorder="1" applyAlignment="1">
      <alignment vertical="center"/>
    </xf>
    <xf numFmtId="0" fontId="8" fillId="4" borderId="21" xfId="0" applyFont="1" applyFill="1" applyBorder="1" applyAlignment="1">
      <alignment horizontal="center" vertical="center"/>
    </xf>
    <xf numFmtId="0" fontId="8" fillId="0" borderId="22" xfId="0" applyFont="1" applyBorder="1" applyAlignment="1">
      <alignment horizontal="center" vertical="center"/>
    </xf>
    <xf numFmtId="0" fontId="0" fillId="4" borderId="5" xfId="0" applyFill="1" applyBorder="1"/>
    <xf numFmtId="0" fontId="0" fillId="4" borderId="12" xfId="0" applyFill="1" applyBorder="1"/>
    <xf numFmtId="0" fontId="5" fillId="14" borderId="5" xfId="0" applyFont="1" applyFill="1" applyBorder="1" applyAlignment="1">
      <alignment horizontal="left"/>
    </xf>
    <xf numFmtId="0" fontId="5" fillId="14" borderId="0" xfId="0" applyFont="1" applyFill="1" applyAlignment="1">
      <alignment horizontal="left"/>
    </xf>
    <xf numFmtId="0" fontId="0" fillId="14" borderId="5" xfId="0" applyFill="1" applyBorder="1"/>
    <xf numFmtId="0" fontId="8" fillId="14" borderId="7" xfId="0" applyFont="1" applyFill="1" applyBorder="1"/>
    <xf numFmtId="0" fontId="0" fillId="14" borderId="0" xfId="0" applyFill="1"/>
    <xf numFmtId="0" fontId="0" fillId="14" borderId="12" xfId="0" applyFill="1" applyBorder="1"/>
    <xf numFmtId="0" fontId="14" fillId="4" borderId="19"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15" fillId="4" borderId="20" xfId="0" applyFont="1" applyFill="1" applyBorder="1" applyAlignment="1">
      <alignment horizontal="left" vertical="center" wrapText="1"/>
    </xf>
    <xf numFmtId="0" fontId="14" fillId="4" borderId="29" xfId="0" applyFont="1" applyFill="1" applyBorder="1" applyAlignment="1">
      <alignment horizontal="left" vertical="center" wrapText="1"/>
    </xf>
    <xf numFmtId="1" fontId="9" fillId="14" borderId="0" xfId="0" applyNumberFormat="1" applyFont="1" applyFill="1"/>
    <xf numFmtId="0" fontId="15" fillId="4" borderId="30" xfId="0" applyFont="1" applyFill="1" applyBorder="1" applyAlignment="1">
      <alignment horizontal="left" vertical="center" wrapText="1"/>
    </xf>
    <xf numFmtId="1" fontId="4" fillId="14" borderId="0" xfId="0" applyNumberFormat="1" applyFont="1" applyFill="1"/>
    <xf numFmtId="1" fontId="0" fillId="14" borderId="0" xfId="0" applyNumberFormat="1" applyFill="1"/>
    <xf numFmtId="0" fontId="0" fillId="12" borderId="5" xfId="0" applyFill="1" applyBorder="1"/>
    <xf numFmtId="0" fontId="0" fillId="12" borderId="0" xfId="0" applyFill="1"/>
    <xf numFmtId="0" fontId="0" fillId="12" borderId="12" xfId="0" applyFill="1" applyBorder="1"/>
    <xf numFmtId="0" fontId="10" fillId="4" borderId="33" xfId="0" applyFont="1" applyFill="1" applyBorder="1" applyAlignment="1">
      <alignment horizontal="center" vertical="center"/>
    </xf>
    <xf numFmtId="0" fontId="0" fillId="0" borderId="5" xfId="0" applyBorder="1"/>
    <xf numFmtId="0" fontId="0" fillId="0" borderId="12" xfId="0" applyBorder="1"/>
    <xf numFmtId="0" fontId="5" fillId="13" borderId="5" xfId="0" applyFont="1" applyFill="1" applyBorder="1" applyAlignment="1">
      <alignment horizontal="left"/>
    </xf>
    <xf numFmtId="0" fontId="0" fillId="13" borderId="0" xfId="0" applyFill="1"/>
    <xf numFmtId="0" fontId="5" fillId="13" borderId="0" xfId="0" applyFont="1" applyFill="1" applyAlignment="1">
      <alignment horizontal="left"/>
    </xf>
    <xf numFmtId="0" fontId="5" fillId="13" borderId="12" xfId="0" applyFont="1" applyFill="1" applyBorder="1" applyAlignment="1">
      <alignment horizontal="left"/>
    </xf>
    <xf numFmtId="0" fontId="0" fillId="13" borderId="0" xfId="0" applyFill="1" applyAlignment="1">
      <alignment horizontal="left"/>
    </xf>
    <xf numFmtId="0" fontId="0" fillId="13" borderId="12" xfId="0" applyFill="1" applyBorder="1" applyAlignment="1">
      <alignment horizontal="left"/>
    </xf>
    <xf numFmtId="0" fontId="23" fillId="0" borderId="0" xfId="0" applyFont="1"/>
    <xf numFmtId="0" fontId="26" fillId="10" borderId="2" xfId="0" applyFont="1" applyFill="1" applyBorder="1" applyAlignment="1">
      <alignment horizontal="center" vertical="center" wrapText="1"/>
    </xf>
    <xf numFmtId="0" fontId="28" fillId="4" borderId="35" xfId="0" applyFont="1" applyFill="1" applyBorder="1" applyAlignment="1">
      <alignment horizontal="center" vertical="center"/>
    </xf>
    <xf numFmtId="0" fontId="29" fillId="15" borderId="35" xfId="0" applyFont="1" applyFill="1" applyBorder="1" applyAlignment="1">
      <alignment horizontal="center" vertical="center" wrapText="1"/>
    </xf>
    <xf numFmtId="0" fontId="30" fillId="15" borderId="35" xfId="0" applyFont="1" applyFill="1" applyBorder="1" applyAlignment="1">
      <alignment vertical="center" wrapText="1"/>
    </xf>
    <xf numFmtId="0" fontId="30" fillId="4" borderId="38" xfId="0" applyFont="1" applyFill="1" applyBorder="1" applyAlignment="1" applyProtection="1">
      <alignment horizontal="center" vertical="center"/>
      <protection locked="0"/>
    </xf>
    <xf numFmtId="0" fontId="31" fillId="9" borderId="38" xfId="0" applyFont="1" applyFill="1" applyBorder="1"/>
    <xf numFmtId="0" fontId="31" fillId="5" borderId="38" xfId="0" applyFont="1" applyFill="1" applyBorder="1"/>
    <xf numFmtId="0" fontId="28" fillId="4" borderId="37" xfId="0" applyFont="1" applyFill="1" applyBorder="1" applyAlignment="1">
      <alignment horizontal="center" vertical="center"/>
    </xf>
    <xf numFmtId="0" fontId="29" fillId="15" borderId="37" xfId="0" applyFont="1" applyFill="1" applyBorder="1" applyAlignment="1">
      <alignment horizontal="center" vertical="center"/>
    </xf>
    <xf numFmtId="0" fontId="30" fillId="15" borderId="37" xfId="0" applyFont="1" applyFill="1" applyBorder="1" applyAlignment="1">
      <alignment horizontal="left" vertical="center" wrapText="1"/>
    </xf>
    <xf numFmtId="0" fontId="30" fillId="4" borderId="37" xfId="0" applyFont="1" applyFill="1" applyBorder="1" applyAlignment="1" applyProtection="1">
      <alignment horizontal="center" vertical="center"/>
      <protection locked="0"/>
    </xf>
    <xf numFmtId="0" fontId="31" fillId="9" borderId="37" xfId="0" applyFont="1" applyFill="1" applyBorder="1"/>
    <xf numFmtId="0" fontId="31" fillId="5" borderId="37" xfId="0" applyFont="1" applyFill="1" applyBorder="1"/>
    <xf numFmtId="0" fontId="30" fillId="15" borderId="37" xfId="0" applyFont="1" applyFill="1" applyBorder="1" applyAlignment="1">
      <alignment vertical="center" wrapText="1"/>
    </xf>
    <xf numFmtId="0" fontId="29" fillId="15" borderId="37" xfId="0" applyFont="1" applyFill="1" applyBorder="1" applyAlignment="1">
      <alignment vertical="center" wrapText="1"/>
    </xf>
    <xf numFmtId="0" fontId="28" fillId="4" borderId="42" xfId="0" applyFont="1" applyFill="1" applyBorder="1" applyAlignment="1">
      <alignment horizontal="center" vertical="center"/>
    </xf>
    <xf numFmtId="0" fontId="29" fillId="15" borderId="42" xfId="0" applyFont="1" applyFill="1" applyBorder="1" applyAlignment="1">
      <alignment vertical="center" wrapText="1"/>
    </xf>
    <xf numFmtId="0" fontId="30" fillId="4" borderId="42" xfId="0" applyFont="1" applyFill="1" applyBorder="1" applyAlignment="1" applyProtection="1">
      <alignment horizontal="center" vertical="center"/>
      <protection locked="0"/>
    </xf>
    <xf numFmtId="0" fontId="31" fillId="9" borderId="42" xfId="0" applyFont="1" applyFill="1" applyBorder="1"/>
    <xf numFmtId="0" fontId="31" fillId="5" borderId="42" xfId="0" applyFont="1" applyFill="1" applyBorder="1"/>
    <xf numFmtId="0" fontId="32" fillId="4" borderId="44" xfId="0" applyFont="1" applyFill="1" applyBorder="1" applyAlignment="1">
      <alignment horizontal="center" vertical="center" wrapText="1"/>
    </xf>
    <xf numFmtId="0" fontId="29" fillId="14" borderId="44" xfId="0" applyFont="1" applyFill="1" applyBorder="1" applyAlignment="1">
      <alignment horizontal="center" vertical="center" wrapText="1"/>
    </xf>
    <xf numFmtId="0" fontId="30" fillId="4" borderId="44" xfId="0" applyFont="1" applyFill="1" applyBorder="1" applyAlignment="1" applyProtection="1">
      <alignment horizontal="center" vertical="center" wrapText="1"/>
      <protection locked="0"/>
    </xf>
    <xf numFmtId="0" fontId="32" fillId="4" borderId="37" xfId="0" applyFont="1" applyFill="1" applyBorder="1" applyAlignment="1">
      <alignment horizontal="center" vertical="center" wrapText="1"/>
    </xf>
    <xf numFmtId="0" fontId="29" fillId="14" borderId="37" xfId="0" applyFont="1" applyFill="1" applyBorder="1" applyAlignment="1">
      <alignment horizontal="center" vertical="center" wrapText="1"/>
    </xf>
    <xf numFmtId="0" fontId="30" fillId="14" borderId="37" xfId="0" applyFont="1" applyFill="1" applyBorder="1" applyAlignment="1">
      <alignment vertical="center" wrapText="1"/>
    </xf>
    <xf numFmtId="0" fontId="30" fillId="4" borderId="37" xfId="0" applyFont="1" applyFill="1" applyBorder="1" applyAlignment="1" applyProtection="1">
      <alignment horizontal="center" vertical="center" wrapText="1"/>
      <protection locked="0"/>
    </xf>
    <xf numFmtId="0" fontId="30" fillId="14" borderId="37" xfId="0" applyFont="1" applyFill="1" applyBorder="1" applyAlignment="1">
      <alignment horizontal="left" vertical="center" wrapText="1"/>
    </xf>
    <xf numFmtId="0" fontId="30" fillId="9" borderId="37" xfId="0" applyFont="1" applyFill="1" applyBorder="1" applyAlignment="1">
      <alignment horizontal="center" vertical="center" wrapText="1"/>
    </xf>
    <xf numFmtId="0" fontId="32" fillId="4" borderId="40" xfId="0" applyFont="1" applyFill="1" applyBorder="1" applyAlignment="1">
      <alignment horizontal="center" vertical="center" wrapText="1"/>
    </xf>
    <xf numFmtId="0" fontId="29" fillId="14" borderId="40" xfId="0" applyFont="1" applyFill="1" applyBorder="1" applyAlignment="1">
      <alignment horizontal="center" vertical="center" wrapText="1"/>
    </xf>
    <xf numFmtId="0" fontId="30" fillId="14" borderId="40" xfId="0" applyFont="1" applyFill="1" applyBorder="1" applyAlignment="1">
      <alignment horizontal="left" vertical="center" wrapText="1"/>
    </xf>
    <xf numFmtId="0" fontId="30" fillId="4" borderId="40" xfId="0" applyFont="1" applyFill="1" applyBorder="1" applyAlignment="1" applyProtection="1">
      <alignment horizontal="center" vertical="center" wrapText="1"/>
      <protection locked="0"/>
    </xf>
    <xf numFmtId="0" fontId="35" fillId="4" borderId="44" xfId="0" applyFont="1" applyFill="1" applyBorder="1" applyAlignment="1">
      <alignment horizontal="center" vertical="center"/>
    </xf>
    <xf numFmtId="0" fontId="29" fillId="12" borderId="44" xfId="0" applyFont="1" applyFill="1" applyBorder="1" applyAlignment="1">
      <alignment horizontal="center" vertical="center" wrapText="1"/>
    </xf>
    <xf numFmtId="0" fontId="30" fillId="12" borderId="44" xfId="0" applyFont="1" applyFill="1" applyBorder="1" applyAlignment="1">
      <alignment vertical="center" wrapText="1"/>
    </xf>
    <xf numFmtId="0" fontId="36" fillId="9" borderId="44" xfId="0" applyFont="1" applyFill="1" applyBorder="1" applyAlignment="1">
      <alignment vertical="center" wrapText="1"/>
    </xf>
    <xf numFmtId="0" fontId="31" fillId="9" borderId="44" xfId="0" applyFont="1" applyFill="1" applyBorder="1"/>
    <xf numFmtId="0" fontId="35" fillId="4" borderId="37" xfId="0" applyFont="1" applyFill="1" applyBorder="1" applyAlignment="1">
      <alignment horizontal="center" vertical="center"/>
    </xf>
    <xf numFmtId="0" fontId="29" fillId="12" borderId="37" xfId="0" applyFont="1" applyFill="1" applyBorder="1" applyAlignment="1">
      <alignment horizontal="center" vertical="center" wrapText="1"/>
    </xf>
    <xf numFmtId="0" fontId="30" fillId="12" borderId="37" xfId="0" applyFont="1" applyFill="1" applyBorder="1" applyAlignment="1">
      <alignment horizontal="left" vertical="center" wrapText="1"/>
    </xf>
    <xf numFmtId="0" fontId="36" fillId="9" borderId="37" xfId="0" applyFont="1" applyFill="1" applyBorder="1" applyAlignment="1">
      <alignment vertical="center" wrapText="1"/>
    </xf>
    <xf numFmtId="0" fontId="35" fillId="4" borderId="40" xfId="0" applyFont="1" applyFill="1" applyBorder="1" applyAlignment="1">
      <alignment horizontal="center" vertical="center"/>
    </xf>
    <xf numFmtId="0" fontId="29" fillId="12" borderId="40" xfId="0" applyFont="1" applyFill="1" applyBorder="1" applyAlignment="1">
      <alignment horizontal="center" vertical="center" wrapText="1"/>
    </xf>
    <xf numFmtId="0" fontId="30" fillId="12" borderId="40" xfId="0" applyFont="1" applyFill="1" applyBorder="1" applyAlignment="1">
      <alignment horizontal="left" vertical="center" wrapText="1"/>
    </xf>
    <xf numFmtId="0" fontId="36" fillId="9" borderId="40" xfId="0" applyFont="1" applyFill="1" applyBorder="1" applyAlignment="1">
      <alignment vertical="center" wrapText="1"/>
    </xf>
    <xf numFmtId="0" fontId="31" fillId="9" borderId="40" xfId="0" applyFont="1" applyFill="1" applyBorder="1"/>
    <xf numFmtId="0" fontId="37" fillId="4" borderId="44" xfId="0" applyFont="1" applyFill="1" applyBorder="1" applyAlignment="1">
      <alignment horizontal="center" vertical="center"/>
    </xf>
    <xf numFmtId="0" fontId="29" fillId="13" borderId="44" xfId="0" applyFont="1" applyFill="1" applyBorder="1" applyAlignment="1">
      <alignment horizontal="center" vertical="center" wrapText="1"/>
    </xf>
    <xf numFmtId="0" fontId="30" fillId="13" borderId="44" xfId="0" applyFont="1" applyFill="1" applyBorder="1" applyAlignment="1">
      <alignment vertical="center" wrapText="1"/>
    </xf>
    <xf numFmtId="0" fontId="37" fillId="4" borderId="37" xfId="0" applyFont="1" applyFill="1" applyBorder="1" applyAlignment="1">
      <alignment horizontal="center" vertical="center"/>
    </xf>
    <xf numFmtId="0" fontId="37" fillId="4" borderId="40" xfId="0" applyFont="1" applyFill="1" applyBorder="1" applyAlignment="1">
      <alignment horizontal="center" vertical="center"/>
    </xf>
    <xf numFmtId="0" fontId="23" fillId="0" borderId="0" xfId="0" applyFont="1" applyAlignment="1">
      <alignment horizontal="center" vertical="center"/>
    </xf>
    <xf numFmtId="0" fontId="0" fillId="17" borderId="0" xfId="0" applyFill="1"/>
    <xf numFmtId="0" fontId="42" fillId="4" borderId="0" xfId="0" applyFont="1" applyFill="1"/>
    <xf numFmtId="0" fontId="0" fillId="15" borderId="0" xfId="0" applyFill="1" applyAlignment="1">
      <alignment vertical="center"/>
    </xf>
    <xf numFmtId="0" fontId="0" fillId="14" borderId="0" xfId="0" applyFill="1" applyAlignment="1">
      <alignment horizontal="left"/>
    </xf>
    <xf numFmtId="0" fontId="14" fillId="4" borderId="19"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61"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4" fillId="4" borderId="62"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61"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46" fillId="18" borderId="56" xfId="0" applyFont="1" applyFill="1" applyBorder="1" applyAlignment="1">
      <alignment horizontal="center" vertical="center"/>
    </xf>
    <xf numFmtId="16" fontId="46" fillId="18" borderId="56" xfId="0" quotePrefix="1" applyNumberFormat="1" applyFont="1" applyFill="1" applyBorder="1" applyAlignment="1">
      <alignment horizontal="center" vertical="center"/>
    </xf>
    <xf numFmtId="0" fontId="46" fillId="18" borderId="56" xfId="0" quotePrefix="1" applyFont="1" applyFill="1" applyBorder="1" applyAlignment="1">
      <alignment horizontal="center" vertical="center"/>
    </xf>
    <xf numFmtId="16" fontId="46" fillId="18" borderId="59" xfId="0" quotePrefix="1" applyNumberFormat="1" applyFont="1" applyFill="1" applyBorder="1" applyAlignment="1">
      <alignment horizontal="center" vertical="center"/>
    </xf>
    <xf numFmtId="0" fontId="16" fillId="4" borderId="16" xfId="0" applyFont="1" applyFill="1" applyBorder="1" applyAlignment="1">
      <alignment horizontal="center" vertical="center" wrapText="1"/>
    </xf>
    <xf numFmtId="0" fontId="0" fillId="4" borderId="0" xfId="0" applyFill="1" applyAlignment="1">
      <alignment wrapText="1"/>
    </xf>
    <xf numFmtId="0" fontId="47" fillId="4" borderId="0" xfId="0" applyFont="1" applyFill="1"/>
    <xf numFmtId="0" fontId="48" fillId="4" borderId="0" xfId="0" applyFont="1" applyFill="1"/>
    <xf numFmtId="0" fontId="29" fillId="13" borderId="37" xfId="0" applyFont="1" applyFill="1" applyBorder="1" applyAlignment="1">
      <alignment horizontal="center" vertical="center" wrapText="1"/>
    </xf>
    <xf numFmtId="0" fontId="30" fillId="13" borderId="37" xfId="0" applyFont="1" applyFill="1" applyBorder="1" applyAlignment="1">
      <alignment horizontal="left" vertical="center" wrapText="1"/>
    </xf>
    <xf numFmtId="0" fontId="29" fillId="13" borderId="40" xfId="0" applyFont="1" applyFill="1" applyBorder="1" applyAlignment="1">
      <alignment horizontal="center" vertical="center" wrapText="1"/>
    </xf>
    <xf numFmtId="0" fontId="30" fillId="13" borderId="40" xfId="0" applyFont="1" applyFill="1" applyBorder="1" applyAlignment="1">
      <alignment horizontal="left" vertical="center" wrapText="1"/>
    </xf>
    <xf numFmtId="0" fontId="30" fillId="0" borderId="37"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42"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0" xfId="0" applyFont="1" applyBorder="1" applyAlignment="1">
      <alignment horizontal="center" vertical="center" wrapText="1"/>
    </xf>
    <xf numFmtId="0" fontId="49" fillId="0" borderId="47" xfId="0" applyFont="1" applyBorder="1" applyAlignment="1">
      <alignment horizontal="center" vertical="center" wrapText="1"/>
    </xf>
    <xf numFmtId="0" fontId="50" fillId="4" borderId="0" xfId="0" applyFont="1" applyFill="1"/>
    <xf numFmtId="0" fontId="29" fillId="15" borderId="45" xfId="0" applyFont="1" applyFill="1" applyBorder="1" applyAlignment="1">
      <alignment horizontal="center" vertical="center" wrapText="1"/>
    </xf>
    <xf numFmtId="0" fontId="32" fillId="4" borderId="47" xfId="0" applyFont="1" applyFill="1" applyBorder="1" applyAlignment="1">
      <alignment horizontal="center" vertical="center" wrapText="1"/>
    </xf>
    <xf numFmtId="0" fontId="29" fillId="14" borderId="47" xfId="0" applyFont="1" applyFill="1" applyBorder="1" applyAlignment="1">
      <alignment horizontal="center" vertical="center" wrapText="1"/>
    </xf>
    <xf numFmtId="0" fontId="30" fillId="14" borderId="47" xfId="0" applyFont="1" applyFill="1" applyBorder="1" applyAlignment="1">
      <alignment vertical="center" wrapText="1"/>
    </xf>
    <xf numFmtId="0" fontId="30" fillId="0" borderId="47" xfId="0" applyFont="1" applyBorder="1" applyAlignment="1">
      <alignment horizontal="center" vertical="center" wrapText="1"/>
    </xf>
    <xf numFmtId="0" fontId="30" fillId="4" borderId="47" xfId="0" applyFont="1" applyFill="1" applyBorder="1" applyAlignment="1" applyProtection="1">
      <alignment horizontal="center" vertical="center" wrapText="1"/>
      <protection locked="0"/>
    </xf>
    <xf numFmtId="0" fontId="29" fillId="0" borderId="44" xfId="0" applyFont="1" applyBorder="1" applyAlignment="1">
      <alignment horizontal="center" vertical="center" wrapText="1"/>
    </xf>
    <xf numFmtId="0" fontId="30" fillId="4" borderId="44" xfId="0" applyFont="1" applyFill="1" applyBorder="1" applyAlignment="1" applyProtection="1">
      <alignment horizontal="center" vertical="center"/>
      <protection locked="0"/>
    </xf>
    <xf numFmtId="0" fontId="31" fillId="5" borderId="44" xfId="0" applyFont="1" applyFill="1" applyBorder="1"/>
    <xf numFmtId="0" fontId="29" fillId="14" borderId="44" xfId="0" applyFont="1" applyFill="1" applyBorder="1" applyAlignment="1">
      <alignment horizontal="left" vertical="center" wrapText="1"/>
    </xf>
    <xf numFmtId="0" fontId="39" fillId="4" borderId="0" xfId="0" applyFont="1" applyFill="1"/>
    <xf numFmtId="0" fontId="20" fillId="0" borderId="0" xfId="0" applyFont="1" applyAlignment="1">
      <alignment horizontal="left" vertical="center"/>
    </xf>
    <xf numFmtId="0" fontId="51" fillId="19" borderId="70" xfId="0" applyFont="1" applyFill="1" applyBorder="1" applyAlignment="1">
      <alignment horizontal="center" vertical="center" wrapText="1"/>
    </xf>
    <xf numFmtId="0" fontId="52" fillId="20" borderId="71" xfId="0" applyFont="1" applyFill="1" applyBorder="1" applyAlignment="1">
      <alignment horizontal="center" vertical="center" wrapText="1"/>
    </xf>
    <xf numFmtId="0" fontId="52" fillId="20" borderId="72" xfId="0" applyFont="1" applyFill="1" applyBorder="1" applyAlignment="1">
      <alignment vertical="center" wrapText="1"/>
    </xf>
    <xf numFmtId="0" fontId="52" fillId="20" borderId="72" xfId="0" applyFont="1" applyFill="1" applyBorder="1" applyAlignment="1">
      <alignment horizontal="center" vertical="center" wrapText="1"/>
    </xf>
    <xf numFmtId="0" fontId="52" fillId="20" borderId="73" xfId="0" applyFont="1" applyFill="1" applyBorder="1" applyAlignment="1">
      <alignment horizontal="center" vertical="center" wrapText="1"/>
    </xf>
    <xf numFmtId="0" fontId="52" fillId="0" borderId="71" xfId="0" applyFont="1" applyBorder="1" applyAlignment="1">
      <alignment horizontal="center" vertical="center" wrapText="1"/>
    </xf>
    <xf numFmtId="0" fontId="52" fillId="0" borderId="72" xfId="0" applyFont="1" applyBorder="1" applyAlignment="1">
      <alignment vertical="center" wrapText="1"/>
    </xf>
    <xf numFmtId="0" fontId="52" fillId="0" borderId="72" xfId="0" applyFont="1" applyBorder="1" applyAlignment="1">
      <alignment horizontal="center" vertical="center" wrapText="1"/>
    </xf>
    <xf numFmtId="0" fontId="52" fillId="0" borderId="73" xfId="0" applyFont="1" applyBorder="1" applyAlignment="1">
      <alignment horizontal="center" vertical="center" wrapText="1"/>
    </xf>
    <xf numFmtId="0" fontId="53" fillId="19" borderId="68" xfId="0" applyFont="1" applyFill="1" applyBorder="1" applyAlignment="1">
      <alignment horizontal="center" vertical="center" wrapText="1"/>
    </xf>
    <xf numFmtId="0" fontId="53" fillId="19" borderId="69" xfId="0" applyFont="1" applyFill="1" applyBorder="1" applyAlignment="1">
      <alignment horizontal="center" vertical="center" wrapText="1"/>
    </xf>
    <xf numFmtId="0" fontId="54" fillId="19" borderId="70" xfId="0" applyFont="1" applyFill="1" applyBorder="1" applyAlignment="1">
      <alignment horizontal="center" vertical="center" wrapText="1"/>
    </xf>
    <xf numFmtId="0" fontId="56" fillId="0" borderId="0" xfId="0" applyFont="1"/>
    <xf numFmtId="0" fontId="8" fillId="0" borderId="0" xfId="0" applyFont="1"/>
    <xf numFmtId="0" fontId="57" fillId="20" borderId="74" xfId="0" applyFont="1" applyFill="1" applyBorder="1" applyAlignment="1">
      <alignment vertical="center" wrapText="1"/>
    </xf>
    <xf numFmtId="0" fontId="57" fillId="0" borderId="74" xfId="0" applyFont="1" applyBorder="1" applyAlignment="1">
      <alignment vertical="center" wrapText="1"/>
    </xf>
    <xf numFmtId="0" fontId="57" fillId="20" borderId="74" xfId="0" applyFont="1" applyFill="1" applyBorder="1" applyAlignment="1">
      <alignment horizontal="left" vertical="center" wrapText="1"/>
    </xf>
    <xf numFmtId="0" fontId="57" fillId="0" borderId="74" xfId="0" applyFont="1" applyBorder="1" applyAlignment="1">
      <alignment horizontal="left" vertical="center" wrapText="1"/>
    </xf>
    <xf numFmtId="0" fontId="57" fillId="20" borderId="75" xfId="0" applyFont="1" applyFill="1" applyBorder="1" applyAlignment="1">
      <alignment horizontal="left" vertical="center" wrapText="1"/>
    </xf>
    <xf numFmtId="0" fontId="8" fillId="4" borderId="0" xfId="0" applyFont="1" applyFill="1"/>
    <xf numFmtId="0" fontId="5" fillId="4" borderId="0" xfId="0" applyFont="1" applyFill="1"/>
    <xf numFmtId="0" fontId="5" fillId="0" borderId="0" xfId="0" applyFont="1"/>
    <xf numFmtId="0" fontId="0" fillId="4" borderId="0" xfId="0" applyFill="1" applyAlignment="1">
      <alignment horizontal="left" vertical="top" wrapText="1"/>
    </xf>
    <xf numFmtId="0" fontId="11" fillId="17" borderId="0" xfId="0" applyFont="1" applyFill="1" applyAlignment="1">
      <alignment horizontal="left"/>
    </xf>
    <xf numFmtId="0" fontId="26" fillId="2" borderId="76" xfId="0" applyFont="1" applyFill="1" applyBorder="1" applyAlignment="1">
      <alignment horizontal="center" vertical="center" wrapText="1"/>
    </xf>
    <xf numFmtId="0" fontId="34" fillId="16" borderId="43" xfId="0" applyFont="1" applyFill="1" applyBorder="1" applyAlignment="1">
      <alignment horizontal="center" vertical="center" textRotation="90" wrapText="1"/>
    </xf>
    <xf numFmtId="0" fontId="34" fillId="16" borderId="36" xfId="0" applyFont="1" applyFill="1" applyBorder="1" applyAlignment="1">
      <alignment horizontal="center" vertical="center" textRotation="90" wrapText="1"/>
    </xf>
    <xf numFmtId="0" fontId="34" fillId="16" borderId="39" xfId="0" applyFont="1" applyFill="1" applyBorder="1" applyAlignment="1">
      <alignment horizontal="center" vertical="center" textRotation="90" wrapText="1"/>
    </xf>
    <xf numFmtId="0" fontId="37" fillId="4" borderId="44"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2" fillId="4" borderId="37" xfId="0" applyFont="1" applyFill="1" applyBorder="1" applyAlignment="1">
      <alignment horizontal="center" vertical="center" wrapText="1"/>
    </xf>
    <xf numFmtId="0" fontId="32" fillId="4" borderId="40" xfId="0" applyFont="1" applyFill="1" applyBorder="1" applyAlignment="1">
      <alignment horizontal="center" vertical="center" wrapText="1"/>
    </xf>
    <xf numFmtId="0" fontId="21" fillId="6" borderId="66" xfId="0" applyFont="1" applyFill="1" applyBorder="1" applyAlignment="1">
      <alignment horizontal="center" vertical="center" textRotation="90" wrapText="1"/>
    </xf>
    <xf numFmtId="0" fontId="21" fillId="6" borderId="67" xfId="0" applyFont="1" applyFill="1" applyBorder="1" applyAlignment="1">
      <alignment horizontal="center" vertical="center" textRotation="90" wrapText="1"/>
    </xf>
    <xf numFmtId="0" fontId="32" fillId="4" borderId="42" xfId="0" applyFont="1" applyFill="1" applyBorder="1" applyAlignment="1">
      <alignment horizontal="center" vertical="center" wrapText="1"/>
    </xf>
    <xf numFmtId="0" fontId="32" fillId="4" borderId="46" xfId="0" applyFont="1" applyFill="1" applyBorder="1" applyAlignment="1">
      <alignment horizontal="center" vertical="center" wrapText="1"/>
    </xf>
    <xf numFmtId="0" fontId="32" fillId="4" borderId="47" xfId="0" applyFont="1" applyFill="1" applyBorder="1" applyAlignment="1">
      <alignment horizontal="center" vertical="center" wrapText="1"/>
    </xf>
    <xf numFmtId="0" fontId="21" fillId="11" borderId="0" xfId="0" applyFont="1" applyFill="1" applyAlignment="1">
      <alignment horizontal="center" vertical="center" wrapText="1"/>
    </xf>
    <xf numFmtId="0" fontId="34" fillId="8" borderId="43" xfId="0" applyFont="1" applyFill="1" applyBorder="1" applyAlignment="1">
      <alignment horizontal="center" vertical="center" textRotation="90" wrapText="1"/>
    </xf>
    <xf numFmtId="0" fontId="34" fillId="8" borderId="36" xfId="0" applyFont="1" applyFill="1" applyBorder="1" applyAlignment="1">
      <alignment horizontal="center" vertical="center" textRotation="90" wrapText="1"/>
    </xf>
    <xf numFmtId="0" fontId="34" fillId="8" borderId="39" xfId="0" applyFont="1" applyFill="1" applyBorder="1" applyAlignment="1">
      <alignment horizontal="center" vertical="center" textRotation="90" wrapText="1"/>
    </xf>
    <xf numFmtId="0" fontId="35" fillId="4" borderId="44" xfId="0" applyFont="1" applyFill="1" applyBorder="1" applyAlignment="1">
      <alignment horizontal="center" vertical="center" wrapText="1"/>
    </xf>
    <xf numFmtId="0" fontId="35" fillId="4" borderId="37"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46"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42" xfId="0" applyFont="1" applyFill="1" applyBorder="1" applyAlignment="1">
      <alignment horizontal="center" vertical="center" wrapText="1"/>
    </xf>
    <xf numFmtId="0" fontId="21" fillId="7" borderId="34" xfId="0" applyFont="1" applyFill="1" applyBorder="1" applyAlignment="1">
      <alignment horizontal="center" vertical="center" textRotation="90" wrapText="1"/>
    </xf>
    <xf numFmtId="0" fontId="21" fillId="7" borderId="36" xfId="0" applyFont="1" applyFill="1" applyBorder="1" applyAlignment="1">
      <alignment horizontal="center" vertical="center" textRotation="90" wrapText="1"/>
    </xf>
    <xf numFmtId="0" fontId="21" fillId="7" borderId="41" xfId="0" applyFont="1" applyFill="1" applyBorder="1" applyAlignment="1">
      <alignment horizontal="center" vertical="center" textRotation="90" wrapText="1"/>
    </xf>
    <xf numFmtId="0" fontId="27" fillId="4" borderId="37" xfId="0" applyFont="1" applyFill="1" applyBorder="1" applyAlignment="1">
      <alignment horizontal="center" vertical="center" wrapText="1"/>
    </xf>
    <xf numFmtId="0" fontId="32" fillId="4" borderId="77" xfId="0" applyFont="1" applyFill="1" applyBorder="1" applyAlignment="1">
      <alignment horizontal="center" vertical="center" wrapText="1"/>
    </xf>
    <xf numFmtId="0" fontId="26" fillId="10" borderId="63" xfId="0" applyFont="1" applyFill="1" applyBorder="1" applyAlignment="1">
      <alignment horizontal="center" vertical="center" wrapText="1"/>
    </xf>
    <xf numFmtId="0" fontId="26" fillId="10" borderId="64" xfId="0" applyFont="1" applyFill="1" applyBorder="1" applyAlignment="1">
      <alignment horizontal="center" vertical="center" wrapText="1"/>
    </xf>
    <xf numFmtId="0" fontId="26" fillId="10" borderId="65"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1" borderId="0" xfId="0" applyFont="1" applyFill="1" applyAlignment="1">
      <alignment horizontal="center" vertical="center" wrapText="1"/>
    </xf>
    <xf numFmtId="0" fontId="7" fillId="7" borderId="5" xfId="0" applyFont="1" applyFill="1" applyBorder="1" applyAlignment="1">
      <alignment horizontal="left" vertical="center"/>
    </xf>
    <xf numFmtId="0" fontId="7" fillId="7" borderId="0" xfId="0" applyFont="1" applyFill="1" applyAlignment="1">
      <alignment horizontal="left" vertical="center"/>
    </xf>
    <xf numFmtId="0" fontId="7" fillId="16" borderId="5" xfId="0" applyFont="1" applyFill="1" applyBorder="1" applyAlignment="1">
      <alignment horizontal="left" vertical="center"/>
    </xf>
    <xf numFmtId="0" fontId="7" fillId="16" borderId="0" xfId="0" applyFont="1" applyFill="1" applyAlignment="1">
      <alignment horizontal="left" vertical="center"/>
    </xf>
    <xf numFmtId="0" fontId="7" fillId="8" borderId="5" xfId="0" applyFont="1" applyFill="1" applyBorder="1" applyAlignment="1">
      <alignment horizontal="left" vertical="center"/>
    </xf>
    <xf numFmtId="0" fontId="7" fillId="8" borderId="0" xfId="0" applyFont="1" applyFill="1" applyAlignment="1">
      <alignment horizontal="left" vertical="center"/>
    </xf>
    <xf numFmtId="0" fontId="44" fillId="14" borderId="55" xfId="0" applyFont="1" applyFill="1" applyBorder="1" applyAlignment="1">
      <alignment horizontal="left"/>
    </xf>
    <xf numFmtId="0" fontId="45" fillId="18" borderId="57" xfId="0" applyFont="1" applyFill="1" applyBorder="1" applyAlignment="1">
      <alignment horizontal="center" vertical="center"/>
    </xf>
    <xf numFmtId="0" fontId="45" fillId="18" borderId="58" xfId="0" applyFont="1" applyFill="1" applyBorder="1" applyAlignment="1">
      <alignment horizontal="center" vertical="center"/>
    </xf>
    <xf numFmtId="0" fontId="46" fillId="18" borderId="59" xfId="0" applyFont="1" applyFill="1" applyBorder="1" applyAlignment="1">
      <alignment horizontal="center" vertical="center"/>
    </xf>
    <xf numFmtId="0" fontId="46" fillId="18" borderId="60" xfId="0" applyFont="1" applyFill="1" applyBorder="1" applyAlignment="1">
      <alignment horizontal="center" vertical="center"/>
    </xf>
    <xf numFmtId="0" fontId="45" fillId="18" borderId="56" xfId="0" applyFont="1" applyFill="1" applyBorder="1" applyAlignment="1">
      <alignment horizontal="center" vertical="center"/>
    </xf>
    <xf numFmtId="0" fontId="46" fillId="18" borderId="59" xfId="0" quotePrefix="1" applyFont="1" applyFill="1" applyBorder="1" applyAlignment="1">
      <alignment horizontal="center" vertical="center"/>
    </xf>
    <xf numFmtId="0" fontId="46" fillId="18" borderId="60" xfId="0" quotePrefix="1" applyFont="1" applyFill="1" applyBorder="1" applyAlignment="1">
      <alignment horizontal="center" vertical="center"/>
    </xf>
    <xf numFmtId="16" fontId="46" fillId="18" borderId="59" xfId="0" quotePrefix="1" applyNumberFormat="1" applyFont="1" applyFill="1" applyBorder="1" applyAlignment="1">
      <alignment horizontal="center" vertical="center"/>
    </xf>
    <xf numFmtId="16" fontId="46" fillId="18" borderId="60" xfId="0" quotePrefix="1" applyNumberFormat="1" applyFont="1" applyFill="1" applyBorder="1" applyAlignment="1">
      <alignment horizontal="center" vertical="center"/>
    </xf>
    <xf numFmtId="0" fontId="45" fillId="18" borderId="57" xfId="0" applyFont="1" applyFill="1" applyBorder="1" applyAlignment="1">
      <alignment horizontal="left" vertical="center"/>
    </xf>
    <xf numFmtId="0" fontId="45" fillId="18" borderId="58" xfId="0" applyFont="1" applyFill="1" applyBorder="1" applyAlignment="1">
      <alignment horizontal="left" vertical="center"/>
    </xf>
    <xf numFmtId="0" fontId="44" fillId="15" borderId="7" xfId="0" applyFont="1" applyFill="1" applyBorder="1" applyAlignment="1">
      <alignment horizontal="left" vertical="center"/>
    </xf>
    <xf numFmtId="0" fontId="44" fillId="15" borderId="60" xfId="0" applyFont="1" applyFill="1" applyBorder="1" applyAlignment="1">
      <alignment horizontal="left" vertical="center"/>
    </xf>
    <xf numFmtId="0" fontId="44" fillId="15" borderId="54" xfId="0" applyFont="1" applyFill="1" applyBorder="1" applyAlignment="1">
      <alignment horizontal="left" vertical="center"/>
    </xf>
    <xf numFmtId="1" fontId="8" fillId="0" borderId="17" xfId="0" applyNumberFormat="1" applyFont="1" applyBorder="1" applyAlignment="1">
      <alignment horizontal="center" vertical="center"/>
    </xf>
    <xf numFmtId="1" fontId="8" fillId="0" borderId="9" xfId="0" applyNumberFormat="1"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7" fillId="6" borderId="5" xfId="0" applyFont="1" applyFill="1" applyBorder="1" applyAlignment="1">
      <alignment horizontal="left" vertical="center"/>
    </xf>
    <xf numFmtId="0" fontId="7" fillId="6" borderId="0" xfId="0" applyFont="1" applyFill="1" applyAlignment="1">
      <alignment horizontal="left"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19" fillId="4" borderId="31" xfId="0" applyFont="1" applyFill="1" applyBorder="1" applyAlignment="1">
      <alignment horizontal="left" vertical="center"/>
    </xf>
    <xf numFmtId="0" fontId="19" fillId="4" borderId="32" xfId="0" applyFont="1" applyFill="1" applyBorder="1" applyAlignment="1">
      <alignment horizontal="left" vertical="center"/>
    </xf>
    <xf numFmtId="0" fontId="18" fillId="4" borderId="31" xfId="0" applyFont="1" applyFill="1" applyBorder="1" applyAlignment="1">
      <alignment horizontal="left" vertical="center"/>
    </xf>
    <xf numFmtId="0" fontId="18" fillId="4" borderId="32" xfId="0" applyFont="1" applyFill="1" applyBorder="1" applyAlignment="1">
      <alignment horizontal="left" vertical="center"/>
    </xf>
    <xf numFmtId="0" fontId="8" fillId="0" borderId="24" xfId="0" applyFont="1" applyBorder="1" applyAlignment="1">
      <alignment horizontal="center" vertical="center"/>
    </xf>
    <xf numFmtId="1" fontId="8" fillId="0" borderId="23" xfId="0" applyNumberFormat="1" applyFont="1" applyBorder="1" applyAlignment="1">
      <alignment horizontal="center" vertical="center"/>
    </xf>
    <xf numFmtId="0" fontId="8" fillId="0" borderId="11" xfId="0" applyFont="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1" fontId="8" fillId="0" borderId="25" xfId="0" applyNumberFormat="1" applyFont="1" applyBorder="1" applyAlignment="1">
      <alignment horizontal="center" vertical="center"/>
    </xf>
    <xf numFmtId="1" fontId="8" fillId="0" borderId="27" xfId="0" applyNumberFormat="1" applyFont="1" applyBorder="1" applyAlignment="1">
      <alignment horizontal="center" vertical="center"/>
    </xf>
  </cellXfs>
  <cellStyles count="1">
    <cellStyle name="Normal" xfId="0" builtinId="0"/>
  </cellStyles>
  <dxfs count="30">
    <dxf>
      <font>
        <b/>
        <i val="0"/>
        <color theme="0"/>
      </font>
      <fill>
        <patternFill>
          <bgColor rgb="FFFF7575"/>
        </patternFill>
      </fill>
    </dxf>
    <dxf>
      <font>
        <b/>
        <i val="0"/>
        <color theme="0"/>
      </font>
      <fill>
        <patternFill>
          <bgColor theme="5" tint="0.39994506668294322"/>
        </patternFill>
      </fill>
    </dxf>
    <dxf>
      <font>
        <b/>
        <i val="0"/>
        <color theme="0"/>
      </font>
      <fill>
        <patternFill>
          <bgColor theme="7" tint="0.39994506668294322"/>
        </patternFill>
      </fill>
    </dxf>
    <dxf>
      <font>
        <b/>
        <i val="0"/>
        <color theme="0"/>
      </font>
      <fill>
        <patternFill>
          <bgColor theme="9" tint="0.39994506668294322"/>
        </patternFill>
      </fill>
    </dxf>
    <dxf>
      <font>
        <b/>
        <i val="0"/>
        <color theme="0"/>
      </font>
      <fill>
        <patternFill>
          <bgColor theme="8" tint="0.39994506668294322"/>
        </patternFill>
      </fill>
    </dxf>
    <dxf>
      <font>
        <b/>
        <i val="0"/>
        <color theme="0"/>
      </font>
      <fill>
        <patternFill>
          <bgColor theme="8" tint="0.39994506668294322"/>
        </patternFill>
      </fill>
    </dxf>
    <dxf>
      <font>
        <b/>
        <i val="0"/>
        <color theme="0"/>
      </font>
      <fill>
        <patternFill>
          <bgColor theme="9" tint="0.39994506668294322"/>
        </patternFill>
      </fill>
    </dxf>
    <dxf>
      <font>
        <b/>
        <i val="0"/>
        <color theme="0"/>
      </font>
      <fill>
        <patternFill>
          <fgColor theme="7" tint="0.39985351115451523"/>
          <bgColor rgb="FFFFD653"/>
        </patternFill>
      </fill>
      <border>
        <vertical/>
        <horizontal/>
      </border>
    </dxf>
    <dxf>
      <font>
        <b/>
        <i val="0"/>
        <color theme="0"/>
      </font>
      <fill>
        <patternFill>
          <bgColor rgb="FFF1995D"/>
        </patternFill>
      </fill>
    </dxf>
    <dxf>
      <font>
        <b/>
        <i val="0"/>
        <color theme="0"/>
      </font>
      <fill>
        <patternFill>
          <bgColor rgb="FFFD7373"/>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s>
  <tableStyles count="0" defaultTableStyle="TableStyleMedium2" defaultPivotStyle="PivotStyleLight16"/>
  <colors>
    <mruColors>
      <color rgb="FFA9849A"/>
      <color rgb="FF000092"/>
      <color rgb="FFE3E8ED"/>
      <color rgb="FF8497B0"/>
      <color rgb="FFE7F1F9"/>
      <color rgb="FFDDEFEC"/>
      <color rgb="FFE9DFE5"/>
      <color rgb="FF9BC2E6"/>
      <color rgb="FF7CC2B4"/>
      <color rgb="FFCED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fr-FR" sz="1400" b="1" i="0" u="none" strike="noStrike" kern="1200" cap="all" spc="50" baseline="0">
                <a:solidFill>
                  <a:sysClr val="windowText" lastClr="000000">
                    <a:lumMod val="65000"/>
                    <a:lumOff val="35000"/>
                  </a:sysClr>
                </a:solidFill>
                <a:latin typeface="+mn-lt"/>
                <a:ea typeface="+mn-ea"/>
                <a:cs typeface="+mn-cs"/>
              </a:defRPr>
            </a:pPr>
            <a:r>
              <a:rPr lang="fr-FR" sz="1400" b="1" i="0" u="none" strike="noStrike" kern="1200" cap="all" spc="50" baseline="0">
                <a:solidFill>
                  <a:srgbClr val="8497B0"/>
                </a:solidFill>
                <a:latin typeface="+mn-lt"/>
                <a:ea typeface="+mn-ea"/>
                <a:cs typeface="+mn-cs"/>
              </a:rPr>
              <a:t>Niveaux de maturité des différentes sous-thématiques de la sécurité des SI </a:t>
            </a:r>
          </a:p>
          <a:p>
            <a:pPr algn="ctr" rtl="0">
              <a:defRPr lang="fr-FR" sz="1400" cap="all" spc="50">
                <a:solidFill>
                  <a:sysClr val="windowText" lastClr="000000">
                    <a:lumMod val="65000"/>
                    <a:lumOff val="35000"/>
                  </a:sysClr>
                </a:solidFill>
              </a:defRPr>
            </a:pPr>
            <a:r>
              <a:rPr lang="fr-FR" sz="1400" b="1" i="0" u="none" strike="noStrike" kern="1200" cap="all" spc="50" baseline="0">
                <a:solidFill>
                  <a:srgbClr val="8497B0"/>
                </a:solidFill>
                <a:latin typeface="+mn-lt"/>
                <a:ea typeface="+mn-ea"/>
                <a:cs typeface="+mn-cs"/>
              </a:rPr>
              <a:t>(en %) </a:t>
            </a:r>
          </a:p>
        </c:rich>
      </c:tx>
      <c:overlay val="0"/>
      <c:spPr>
        <a:noFill/>
        <a:ln>
          <a:solidFill>
            <a:srgbClr val="8497B0"/>
          </a:solidFill>
        </a:ln>
        <a:effectLst/>
      </c:spPr>
      <c:txPr>
        <a:bodyPr rot="0" spcFirstLastPara="1" vertOverflow="ellipsis" vert="horz" wrap="square" anchor="ctr" anchorCtr="1"/>
        <a:lstStyle/>
        <a:p>
          <a:pPr algn="ctr" rtl="0">
            <a:defRPr lang="fr-FR" sz="1400" b="1" i="0" u="none" strike="noStrike" kern="1200" cap="all" spc="50" baseline="0">
              <a:solidFill>
                <a:sysClr val="windowText" lastClr="000000">
                  <a:lumMod val="65000"/>
                  <a:lumOff val="35000"/>
                </a:sysClr>
              </a:solidFill>
              <a:latin typeface="+mn-lt"/>
              <a:ea typeface="+mn-ea"/>
              <a:cs typeface="+mn-cs"/>
            </a:defRPr>
          </a:pPr>
          <a:endParaRPr lang="fr-FR"/>
        </a:p>
      </c:txPr>
    </c:title>
    <c:autoTitleDeleted val="0"/>
    <c:plotArea>
      <c:layout/>
      <c:radarChart>
        <c:radarStyle val="marker"/>
        <c:varyColors val="0"/>
        <c:ser>
          <c:idx val="0"/>
          <c:order val="0"/>
          <c:spPr>
            <a:ln w="31750" cap="rnd">
              <a:solidFill>
                <a:srgbClr val="FF757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7575"/>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'Analyse des résultats'!$B$16:$B$25</c15:sqref>
                  </c15:fullRef>
                </c:ext>
              </c:extLst>
              <c:f>('Analyse des résultats'!$B$16,'Analyse des résultats'!$B$18,'Analyse des résultats'!$B$20,'Analyse des résultats'!$B$22,'Analyse des résultats'!$B$24)</c:f>
              <c:strCache>
                <c:ptCount val="5"/>
                <c:pt idx="0">
                  <c:v>2.1. Ressources SSI </c:v>
                </c:pt>
                <c:pt idx="1">
                  <c:v>2.2. Sécurité des différentes composantes du SI </c:v>
                </c:pt>
                <c:pt idx="2">
                  <c:v>2.3. Identité des usagers et professionnels</c:v>
                </c:pt>
                <c:pt idx="3">
                  <c:v>2.4. Prévention et réduction des risques</c:v>
                </c:pt>
                <c:pt idx="4">
                  <c:v>2.5. Evolution des modes de travail et prise en compte des risques associés</c:v>
                </c:pt>
              </c:strCache>
            </c:strRef>
          </c:cat>
          <c:val>
            <c:numRef>
              <c:extLst>
                <c:ext xmlns:c15="http://schemas.microsoft.com/office/drawing/2012/chart" uri="{02D57815-91ED-43cb-92C2-25804820EDAC}">
                  <c15:fullRef>
                    <c15:sqref>'Analyse des résultats'!$D$16:$D$25</c15:sqref>
                  </c15:fullRef>
                </c:ext>
              </c:extLst>
              <c:f>('Analyse des résultats'!$D$16,'Analyse des résultats'!$D$18,'Analyse des résultats'!$D$20,'Analyse des résultats'!$D$22,'Analyse des résultats'!$D$24)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6A3-41FB-B745-0E0799D3D8B0}"/>
            </c:ext>
          </c:extLst>
        </c:ser>
        <c:dLbls>
          <c:showLegendKey val="0"/>
          <c:showVal val="0"/>
          <c:showCatName val="0"/>
          <c:showSerName val="0"/>
          <c:showPercent val="0"/>
          <c:showBubbleSize val="0"/>
        </c:dLbls>
        <c:axId val="780583328"/>
        <c:axId val="780582368"/>
      </c:radarChart>
      <c:catAx>
        <c:axId val="7805833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8497B0"/>
                </a:solidFill>
                <a:latin typeface="+mn-lt"/>
                <a:ea typeface="+mn-ea"/>
                <a:cs typeface="+mn-cs"/>
              </a:defRPr>
            </a:pPr>
            <a:endParaRPr lang="fr-FR"/>
          </a:p>
        </c:txPr>
        <c:crossAx val="780582368"/>
        <c:crosses val="autoZero"/>
        <c:auto val="1"/>
        <c:lblAlgn val="ctr"/>
        <c:lblOffset val="100"/>
        <c:noMultiLvlLbl val="0"/>
      </c:catAx>
      <c:valAx>
        <c:axId val="780582368"/>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fr-FR"/>
          </a:p>
        </c:txPr>
        <c:crossAx val="780583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solidFill>
                  <a:srgbClr val="8497B0"/>
                </a:solidFill>
              </a:rPr>
              <a:t>Niveau de maturité global la sécurité des SI </a:t>
            </a:r>
          </a:p>
          <a:p>
            <a:pPr>
              <a:defRPr/>
            </a:pPr>
            <a:r>
              <a:rPr lang="en-US">
                <a:solidFill>
                  <a:srgbClr val="8497B0"/>
                </a:solidFill>
              </a:rPr>
              <a:t>(en %) </a:t>
            </a:r>
          </a:p>
        </c:rich>
      </c:tx>
      <c:overlay val="0"/>
      <c:spPr>
        <a:noFill/>
        <a:ln>
          <a:solidFill>
            <a:srgbClr val="8497B0"/>
          </a:solid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9300721784776901"/>
          <c:y val="0.17171296296296298"/>
          <c:w val="0.40287467191601051"/>
          <c:h val="0.6714577865266842"/>
        </c:manualLayout>
      </c:layout>
      <c:doughnutChart>
        <c:varyColors val="1"/>
        <c:ser>
          <c:idx val="0"/>
          <c:order val="0"/>
          <c:tx>
            <c:strRef>
              <c:f>'Analyse des résultats'!$B$26</c:f>
              <c:strCache>
                <c:ptCount val="1"/>
                <c:pt idx="0">
                  <c:v>Score total de la thématique "2. Sécurité des SI"</c:v>
                </c:pt>
              </c:strCache>
            </c:strRef>
          </c:tx>
          <c:dPt>
            <c:idx val="0"/>
            <c:bubble3D val="0"/>
            <c:spPr>
              <a:solidFill>
                <a:srgbClr val="FF757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D3E4-4C15-9DC6-2546F43180FF}"/>
              </c:ext>
            </c:extLst>
          </c:dPt>
          <c:dPt>
            <c:idx val="1"/>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3E4-4C15-9DC6-2546F43180FF}"/>
              </c:ext>
            </c:extLst>
          </c:dPt>
          <c:dLbls>
            <c:dLbl>
              <c:idx val="1"/>
              <c:delete val="1"/>
              <c:extLst>
                <c:ext xmlns:c15="http://schemas.microsoft.com/office/drawing/2012/chart" uri="{CE6537A1-D6FC-4f65-9D91-7224C49458BB}"/>
                <c:ext xmlns:c16="http://schemas.microsoft.com/office/drawing/2014/chart" uri="{C3380CC4-5D6E-409C-BE32-E72D297353CC}">
                  <c16:uniqueId val="{00000003-D3E4-4C15-9DC6-2546F43180FF}"/>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fr-FR"/>
              </a:p>
            </c:txPr>
            <c:showLegendKey val="0"/>
            <c:showVal val="0"/>
            <c:showCatName val="0"/>
            <c:showSerName val="0"/>
            <c:showPercent val="1"/>
            <c:showBubbleSize val="0"/>
            <c:showLeaderLines val="0"/>
            <c:extLst>
              <c:ext xmlns:c15="http://schemas.microsoft.com/office/drawing/2012/chart" uri="{CE6537A1-D6FC-4f65-9D91-7224C49458BB}"/>
            </c:extLst>
          </c:dLbls>
          <c:cat>
            <c:strLit>
              <c:ptCount val="2"/>
              <c:pt idx="0">
                <c:v>1</c:v>
              </c:pt>
              <c:pt idx="1">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'Analyse des résultats'!$D$26:$F$26</c15:sqref>
                  </c15:fullRef>
                </c:ext>
              </c:extLst>
              <c:f>('Analyse des résultats'!$D$26,'Analyse des résultats'!$F$26)</c:f>
              <c:numCache>
                <c:formatCode>General</c:formatCode>
                <c:ptCount val="2"/>
                <c:pt idx="0" formatCode="0">
                  <c:v>0</c:v>
                </c:pt>
                <c:pt idx="1" formatCode="0">
                  <c:v>100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D3E4-4C15-9DC6-2546F43180FF}"/>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339849</xdr:colOff>
      <xdr:row>7</xdr:row>
      <xdr:rowOff>69608</xdr:rowOff>
    </xdr:to>
    <xdr:pic>
      <xdr:nvPicPr>
        <xdr:cNvPr id="2" name="Picture 2" descr="Publication du référentiel maturité numérique « Maturin SMS » version 2024  | Agence du Numérique en Santé">
          <a:extLst>
            <a:ext uri="{FF2B5EF4-FFF2-40B4-BE49-F238E27FC236}">
              <a16:creationId xmlns:a16="http://schemas.microsoft.com/office/drawing/2014/main" id="{2D3FAA30-6BA4-62C2-62F2-DCA40C57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06134" cy="1391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742950</xdr:colOff>
      <xdr:row>7</xdr:row>
      <xdr:rowOff>38100</xdr:rowOff>
    </xdr:from>
    <xdr:to>
      <xdr:col>13</xdr:col>
      <xdr:colOff>228600</xdr:colOff>
      <xdr:row>17</xdr:row>
      <xdr:rowOff>123825</xdr:rowOff>
    </xdr:to>
    <xdr:grpSp>
      <xdr:nvGrpSpPr>
        <xdr:cNvPr id="3" name="Group 4">
          <a:extLst>
            <a:ext uri="{FF2B5EF4-FFF2-40B4-BE49-F238E27FC236}">
              <a16:creationId xmlns:a16="http://schemas.microsoft.com/office/drawing/2014/main" id="{B88F6840-1592-0596-8F3F-10B579C7EFDC}"/>
            </a:ext>
          </a:extLst>
        </xdr:cNvPr>
        <xdr:cNvGrpSpPr/>
      </xdr:nvGrpSpPr>
      <xdr:grpSpPr>
        <a:xfrm>
          <a:off x="1540078" y="1314855"/>
          <a:ext cx="9051182" cy="1909661"/>
          <a:chOff x="0" y="0"/>
          <a:chExt cx="7189558" cy="1353023"/>
        </a:xfrm>
      </xdr:grpSpPr>
      <xdr:sp macro="" textlink="">
        <xdr:nvSpPr>
          <xdr:cNvPr id="7" name="Freeform 5">
            <a:extLst>
              <a:ext uri="{FF2B5EF4-FFF2-40B4-BE49-F238E27FC236}">
                <a16:creationId xmlns:a16="http://schemas.microsoft.com/office/drawing/2014/main" id="{682AE48D-ED34-5419-1EFE-7B7025662983}"/>
              </a:ext>
            </a:extLst>
          </xdr:cNvPr>
          <xdr:cNvSpPr/>
        </xdr:nvSpPr>
        <xdr:spPr>
          <a:xfrm>
            <a:off x="0" y="0"/>
            <a:ext cx="7189558" cy="1353023"/>
          </a:xfrm>
          <a:custGeom>
            <a:avLst/>
            <a:gdLst/>
            <a:ahLst/>
            <a:cxnLst/>
            <a:rect l="l" t="t" r="r" b="b"/>
            <a:pathLst>
              <a:path w="7189558" h="1353023">
                <a:moveTo>
                  <a:pt x="7065097" y="1353023"/>
                </a:moveTo>
                <a:lnTo>
                  <a:pt x="124460" y="1353023"/>
                </a:lnTo>
                <a:cubicBezTo>
                  <a:pt x="55880" y="1353023"/>
                  <a:pt x="0" y="1297143"/>
                  <a:pt x="0" y="1228563"/>
                </a:cubicBezTo>
                <a:lnTo>
                  <a:pt x="0" y="124460"/>
                </a:lnTo>
                <a:cubicBezTo>
                  <a:pt x="0" y="55880"/>
                  <a:pt x="55880" y="0"/>
                  <a:pt x="124460" y="0"/>
                </a:cubicBezTo>
                <a:lnTo>
                  <a:pt x="7065097" y="0"/>
                </a:lnTo>
                <a:cubicBezTo>
                  <a:pt x="7133678" y="0"/>
                  <a:pt x="7189558" y="55880"/>
                  <a:pt x="7189558" y="124460"/>
                </a:cubicBezTo>
                <a:lnTo>
                  <a:pt x="7189558" y="1228563"/>
                </a:lnTo>
                <a:cubicBezTo>
                  <a:pt x="7189558" y="1297143"/>
                  <a:pt x="7133678" y="1353023"/>
                  <a:pt x="7065097" y="1353023"/>
                </a:cubicBezTo>
                <a:close/>
              </a:path>
            </a:pathLst>
          </a:custGeom>
          <a:solidFill>
            <a:srgbClr val="000092"/>
          </a:solidFill>
        </xdr:spPr>
        <xdr:txBody>
          <a:bodyPr wrap="square"/>
          <a:lstStyle>
            <a:defPPr>
              <a:defRPr lang="fr-FR"/>
            </a:defPPr>
            <a:lvl1pPr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1pPr>
            <a:lvl2pPr marL="457200"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2pPr>
            <a:lvl3pPr marL="914400"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3pPr>
            <a:lvl4pPr marL="1371600"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4pPr>
            <a:lvl5pPr marL="1828800"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5pPr>
            <a:lvl6pPr marL="2286000" algn="l" defTabSz="914400" rtl="0" eaLnBrk="1" latinLnBrk="0" hangingPunct="1">
              <a:defRPr kern="1200">
                <a:solidFill>
                  <a:srgbClr val="003366"/>
                </a:solidFill>
                <a:latin typeface="Calibri" pitchFamily="34" charset="0"/>
                <a:ea typeface="+mn-ea"/>
                <a:cs typeface="Arial" pitchFamily="34" charset="0"/>
              </a:defRPr>
            </a:lvl6pPr>
            <a:lvl7pPr marL="2743200" algn="l" defTabSz="914400" rtl="0" eaLnBrk="1" latinLnBrk="0" hangingPunct="1">
              <a:defRPr kern="1200">
                <a:solidFill>
                  <a:srgbClr val="003366"/>
                </a:solidFill>
                <a:latin typeface="Calibri" pitchFamily="34" charset="0"/>
                <a:ea typeface="+mn-ea"/>
                <a:cs typeface="Arial" pitchFamily="34" charset="0"/>
              </a:defRPr>
            </a:lvl7pPr>
            <a:lvl8pPr marL="3200400" algn="l" defTabSz="914400" rtl="0" eaLnBrk="1" latinLnBrk="0" hangingPunct="1">
              <a:defRPr kern="1200">
                <a:solidFill>
                  <a:srgbClr val="003366"/>
                </a:solidFill>
                <a:latin typeface="Calibri" pitchFamily="34" charset="0"/>
                <a:ea typeface="+mn-ea"/>
                <a:cs typeface="Arial" pitchFamily="34" charset="0"/>
              </a:defRPr>
            </a:lvl8pPr>
            <a:lvl9pPr marL="3657600" algn="l" defTabSz="914400" rtl="0" eaLnBrk="1" latinLnBrk="0" hangingPunct="1">
              <a:defRPr kern="1200">
                <a:solidFill>
                  <a:srgbClr val="003366"/>
                </a:solidFill>
                <a:latin typeface="Calibri" pitchFamily="34" charset="0"/>
                <a:ea typeface="+mn-ea"/>
                <a:cs typeface="Arial" pitchFamily="34" charset="0"/>
              </a:defRPr>
            </a:lvl9pPr>
          </a:lstStyle>
          <a:p>
            <a:pPr eaLnBrk="1" fontAlgn="auto" hangingPunct="1">
              <a:spcBef>
                <a:spcPts val="0"/>
              </a:spcBef>
              <a:spcAft>
                <a:spcPts val="0"/>
              </a:spcAft>
              <a:buClrTx/>
              <a:buNone/>
            </a:pPr>
            <a:endParaRPr lang="fr-FR" kern="0">
              <a:solidFill>
                <a:prstClr val="black"/>
              </a:solidFill>
            </a:endParaRPr>
          </a:p>
        </xdr:txBody>
      </xdr:sp>
    </xdr:grpSp>
    <xdr:clientData/>
  </xdr:twoCellAnchor>
  <xdr:twoCellAnchor>
    <xdr:from>
      <xdr:col>2</xdr:col>
      <xdr:colOff>100101</xdr:colOff>
      <xdr:row>8</xdr:row>
      <xdr:rowOff>164065</xdr:rowOff>
    </xdr:from>
    <xdr:to>
      <xdr:col>13</xdr:col>
      <xdr:colOff>347751</xdr:colOff>
      <xdr:row>18</xdr:row>
      <xdr:rowOff>82801</xdr:rowOff>
    </xdr:to>
    <xdr:grpSp>
      <xdr:nvGrpSpPr>
        <xdr:cNvPr id="4" name="Group 6">
          <a:extLst>
            <a:ext uri="{FF2B5EF4-FFF2-40B4-BE49-F238E27FC236}">
              <a16:creationId xmlns:a16="http://schemas.microsoft.com/office/drawing/2014/main" id="{D27A180F-AA01-86B0-2867-A6AEF756D363}"/>
            </a:ext>
          </a:extLst>
        </xdr:cNvPr>
        <xdr:cNvGrpSpPr/>
      </xdr:nvGrpSpPr>
      <xdr:grpSpPr>
        <a:xfrm>
          <a:off x="1694356" y="1623214"/>
          <a:ext cx="9016055" cy="1742672"/>
          <a:chOff x="0" y="-4"/>
          <a:chExt cx="16699732" cy="3250193"/>
        </a:xfrm>
      </xdr:grpSpPr>
      <xdr:sp macro="" textlink="">
        <xdr:nvSpPr>
          <xdr:cNvPr id="6" name="Freeform 7">
            <a:extLst>
              <a:ext uri="{FF2B5EF4-FFF2-40B4-BE49-F238E27FC236}">
                <a16:creationId xmlns:a16="http://schemas.microsoft.com/office/drawing/2014/main" id="{B446346F-27EE-FC12-CAE8-EDA99CDB8BE8}"/>
              </a:ext>
            </a:extLst>
          </xdr:cNvPr>
          <xdr:cNvSpPr/>
        </xdr:nvSpPr>
        <xdr:spPr>
          <a:xfrm>
            <a:off x="0" y="-4"/>
            <a:ext cx="16699732" cy="3250193"/>
          </a:xfrm>
          <a:prstGeom prst="roundRect">
            <a:avLst>
              <a:gd name="adj" fmla="val 8216"/>
            </a:avLst>
          </a:prstGeom>
          <a:noFill/>
          <a:ln w="19050">
            <a:solidFill>
              <a:schemeClr val="bg2">
                <a:lumMod val="25000"/>
              </a:schemeClr>
            </a:solidFill>
          </a:ln>
        </xdr:spPr>
        <xdr:txBody>
          <a:bodyPr wrap="square"/>
          <a:lstStyle>
            <a:defPPr>
              <a:defRPr lang="fr-FR"/>
            </a:defPPr>
            <a:lvl1pPr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1pPr>
            <a:lvl2pPr marL="457200"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2pPr>
            <a:lvl3pPr marL="914400"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3pPr>
            <a:lvl4pPr marL="1371600"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4pPr>
            <a:lvl5pPr marL="1828800"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5pPr>
            <a:lvl6pPr marL="2286000" algn="l" defTabSz="914400" rtl="0" eaLnBrk="1" latinLnBrk="0" hangingPunct="1">
              <a:defRPr kern="1200">
                <a:solidFill>
                  <a:srgbClr val="003366"/>
                </a:solidFill>
                <a:latin typeface="Calibri" pitchFamily="34" charset="0"/>
                <a:ea typeface="+mn-ea"/>
                <a:cs typeface="Arial" pitchFamily="34" charset="0"/>
              </a:defRPr>
            </a:lvl6pPr>
            <a:lvl7pPr marL="2743200" algn="l" defTabSz="914400" rtl="0" eaLnBrk="1" latinLnBrk="0" hangingPunct="1">
              <a:defRPr kern="1200">
                <a:solidFill>
                  <a:srgbClr val="003366"/>
                </a:solidFill>
                <a:latin typeface="Calibri" pitchFamily="34" charset="0"/>
                <a:ea typeface="+mn-ea"/>
                <a:cs typeface="Arial" pitchFamily="34" charset="0"/>
              </a:defRPr>
            </a:lvl7pPr>
            <a:lvl8pPr marL="3200400" algn="l" defTabSz="914400" rtl="0" eaLnBrk="1" latinLnBrk="0" hangingPunct="1">
              <a:defRPr kern="1200">
                <a:solidFill>
                  <a:srgbClr val="003366"/>
                </a:solidFill>
                <a:latin typeface="Calibri" pitchFamily="34" charset="0"/>
                <a:ea typeface="+mn-ea"/>
                <a:cs typeface="Arial" pitchFamily="34" charset="0"/>
              </a:defRPr>
            </a:lvl8pPr>
            <a:lvl9pPr marL="3657600" algn="l" defTabSz="914400" rtl="0" eaLnBrk="1" latinLnBrk="0" hangingPunct="1">
              <a:defRPr kern="1200">
                <a:solidFill>
                  <a:srgbClr val="003366"/>
                </a:solidFill>
                <a:latin typeface="Calibri" pitchFamily="34" charset="0"/>
                <a:ea typeface="+mn-ea"/>
                <a:cs typeface="Arial" pitchFamily="34" charset="0"/>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800" b="0" i="0" u="none" strike="noStrike" kern="0" cap="none" spc="0" normalizeH="0" baseline="0">
              <a:ln>
                <a:noFill/>
              </a:ln>
              <a:solidFill>
                <a:prstClr val="black"/>
              </a:solidFill>
              <a:effectLst/>
              <a:uLnTx/>
              <a:uFillTx/>
            </a:endParaRPr>
          </a:p>
        </xdr:txBody>
      </xdr:sp>
    </xdr:grpSp>
    <xdr:clientData/>
  </xdr:twoCellAnchor>
  <xdr:twoCellAnchor>
    <xdr:from>
      <xdr:col>2</xdr:col>
      <xdr:colOff>182444</xdr:colOff>
      <xdr:row>7</xdr:row>
      <xdr:rowOff>173674</xdr:rowOff>
    </xdr:from>
    <xdr:to>
      <xdr:col>12</xdr:col>
      <xdr:colOff>740403</xdr:colOff>
      <xdr:row>17</xdr:row>
      <xdr:rowOff>92410</xdr:rowOff>
    </xdr:to>
    <xdr:sp macro="" textlink="">
      <xdr:nvSpPr>
        <xdr:cNvPr id="5" name="TextBox 8">
          <a:extLst>
            <a:ext uri="{FF2B5EF4-FFF2-40B4-BE49-F238E27FC236}">
              <a16:creationId xmlns:a16="http://schemas.microsoft.com/office/drawing/2014/main" id="{2A9DBBFE-F1A2-174E-2FFB-1F49D1FD1CE8}"/>
            </a:ext>
          </a:extLst>
        </xdr:cNvPr>
        <xdr:cNvSpPr txBox="1"/>
      </xdr:nvSpPr>
      <xdr:spPr>
        <a:xfrm>
          <a:off x="1706444" y="1507174"/>
          <a:ext cx="8177959" cy="1823736"/>
        </a:xfrm>
        <a:prstGeom prst="rect">
          <a:avLst/>
        </a:prstGeom>
      </xdr:spPr>
      <xdr:txBody>
        <a:bodyPr wrap="square" lIns="0" tIns="0" rIns="0" bIns="0" rtlCol="0" anchor="ctr">
          <a:noAutofit/>
        </a:bodyPr>
        <a:lstStyle>
          <a:defPPr>
            <a:defRPr lang="fr-FR"/>
          </a:defPPr>
          <a:lvl1pPr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1pPr>
          <a:lvl2pPr marL="457200"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2pPr>
          <a:lvl3pPr marL="914400"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3pPr>
          <a:lvl4pPr marL="1371600"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4pPr>
          <a:lvl5pPr marL="1828800" algn="l" rtl="0" eaLnBrk="0" fontAlgn="base" hangingPunct="0">
            <a:spcBef>
              <a:spcPct val="20000"/>
            </a:spcBef>
            <a:spcAft>
              <a:spcPct val="0"/>
            </a:spcAft>
            <a:buClr>
              <a:srgbClr val="993366"/>
            </a:buClr>
            <a:buFont typeface="Wingdings" pitchFamily="2" charset="2"/>
            <a:buChar char="•"/>
            <a:defRPr kern="1200">
              <a:solidFill>
                <a:srgbClr val="003366"/>
              </a:solidFill>
              <a:latin typeface="Calibri" pitchFamily="34" charset="0"/>
              <a:ea typeface="+mn-ea"/>
              <a:cs typeface="Arial" pitchFamily="34" charset="0"/>
            </a:defRPr>
          </a:lvl5pPr>
          <a:lvl6pPr marL="2286000" algn="l" defTabSz="914400" rtl="0" eaLnBrk="1" latinLnBrk="0" hangingPunct="1">
            <a:defRPr kern="1200">
              <a:solidFill>
                <a:srgbClr val="003366"/>
              </a:solidFill>
              <a:latin typeface="Calibri" pitchFamily="34" charset="0"/>
              <a:ea typeface="+mn-ea"/>
              <a:cs typeface="Arial" pitchFamily="34" charset="0"/>
            </a:defRPr>
          </a:lvl6pPr>
          <a:lvl7pPr marL="2743200" algn="l" defTabSz="914400" rtl="0" eaLnBrk="1" latinLnBrk="0" hangingPunct="1">
            <a:defRPr kern="1200">
              <a:solidFill>
                <a:srgbClr val="003366"/>
              </a:solidFill>
              <a:latin typeface="Calibri" pitchFamily="34" charset="0"/>
              <a:ea typeface="+mn-ea"/>
              <a:cs typeface="Arial" pitchFamily="34" charset="0"/>
            </a:defRPr>
          </a:lvl7pPr>
          <a:lvl8pPr marL="3200400" algn="l" defTabSz="914400" rtl="0" eaLnBrk="1" latinLnBrk="0" hangingPunct="1">
            <a:defRPr kern="1200">
              <a:solidFill>
                <a:srgbClr val="003366"/>
              </a:solidFill>
              <a:latin typeface="Calibri" pitchFamily="34" charset="0"/>
              <a:ea typeface="+mn-ea"/>
              <a:cs typeface="Arial" pitchFamily="34" charset="0"/>
            </a:defRPr>
          </a:lvl8pPr>
          <a:lvl9pPr marL="3657600" algn="l" defTabSz="914400" rtl="0" eaLnBrk="1" latinLnBrk="0" hangingPunct="1">
            <a:defRPr kern="1200">
              <a:solidFill>
                <a:srgbClr val="003366"/>
              </a:solidFill>
              <a:latin typeface="Calibri" pitchFamily="34" charset="0"/>
              <a:ea typeface="+mn-ea"/>
              <a:cs typeface="Arial" pitchFamily="34" charset="0"/>
            </a:defRPr>
          </a:lvl9pPr>
        </a:lstStyle>
        <a:p>
          <a:pPr defTabSz="914400">
            <a:buNone/>
            <a:defRPr/>
          </a:pPr>
          <a:r>
            <a:rPr lang="fr-FR" sz="3200" b="1" cap="small">
              <a:solidFill>
                <a:schemeClr val="bg1"/>
              </a:solidFill>
              <a:latin typeface="+mn-lt"/>
            </a:rPr>
            <a:t>Observatoire Permanent de la Sécurité des Systèmes d’Information Du Médico-Social (OPSSIMS)</a:t>
          </a:r>
          <a:endParaRPr lang="fr-FR" sz="3200" b="1" cap="all">
            <a:solidFill>
              <a:schemeClr val="bg1"/>
            </a:solidFill>
            <a:latin typeface="+mn-lt"/>
          </a:endParaRPr>
        </a:p>
      </xdr:txBody>
    </xdr:sp>
    <xdr:clientData/>
  </xdr:twoCellAnchor>
  <xdr:twoCellAnchor editAs="oneCell">
    <xdr:from>
      <xdr:col>0</xdr:col>
      <xdr:colOff>253324</xdr:colOff>
      <xdr:row>40</xdr:row>
      <xdr:rowOff>70932</xdr:rowOff>
    </xdr:from>
    <xdr:to>
      <xdr:col>0</xdr:col>
      <xdr:colOff>618112</xdr:colOff>
      <xdr:row>42</xdr:row>
      <xdr:rowOff>64485</xdr:rowOff>
    </xdr:to>
    <xdr:pic>
      <xdr:nvPicPr>
        <xdr:cNvPr id="8" name="Image 7" descr="idée ">
          <a:extLst>
            <a:ext uri="{FF2B5EF4-FFF2-40B4-BE49-F238E27FC236}">
              <a16:creationId xmlns:a16="http://schemas.microsoft.com/office/drawing/2014/main" id="{D5AD3C22-34C2-D5EE-5BE6-84A0134234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3324" y="10548432"/>
          <a:ext cx="364788" cy="364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1962149</xdr:colOff>
      <xdr:row>27</xdr:row>
      <xdr:rowOff>119062</xdr:rowOff>
    </xdr:from>
    <xdr:to>
      <xdr:col>3</xdr:col>
      <xdr:colOff>1019174</xdr:colOff>
      <xdr:row>48</xdr:row>
      <xdr:rowOff>142876</xdr:rowOff>
    </xdr:to>
    <xdr:graphicFrame macro="">
      <xdr:nvGraphicFramePr>
        <xdr:cNvPr id="3" name="Graphique 2">
          <a:extLst>
            <a:ext uri="{FF2B5EF4-FFF2-40B4-BE49-F238E27FC236}">
              <a16:creationId xmlns:a16="http://schemas.microsoft.com/office/drawing/2014/main" id="{CE14FA61-C7F1-7DBA-3CDB-2D2B943A48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104774</xdr:colOff>
      <xdr:row>27</xdr:row>
      <xdr:rowOff>128587</xdr:rowOff>
    </xdr:from>
    <xdr:to>
      <xdr:col>9</xdr:col>
      <xdr:colOff>285750</xdr:colOff>
      <xdr:row>48</xdr:row>
      <xdr:rowOff>142875</xdr:rowOff>
    </xdr:to>
    <xdr:graphicFrame macro="">
      <xdr:nvGraphicFramePr>
        <xdr:cNvPr id="5" name="Graphique 4">
          <a:extLst>
            <a:ext uri="{FF2B5EF4-FFF2-40B4-BE49-F238E27FC236}">
              <a16:creationId xmlns:a16="http://schemas.microsoft.com/office/drawing/2014/main" id="{F01C9523-C4D1-A0B7-1D06-B9568D2828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B41DB-8682-4678-AE47-5B0DB139712A}">
  <dimension ref="A1:Q56"/>
  <sheetViews>
    <sheetView topLeftCell="A25" zoomScale="94" zoomScaleNormal="70" workbookViewId="0">
      <selection activeCell="B43" sqref="B43"/>
    </sheetView>
  </sheetViews>
  <sheetFormatPr baseColWidth="10" defaultColWidth="11.453125" defaultRowHeight="14.5"/>
  <sheetData>
    <row r="1" spans="1:17">
      <c r="A1" s="7"/>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7"/>
      <c r="O3" s="7"/>
      <c r="P3" s="7"/>
      <c r="Q3" s="7"/>
    </row>
    <row r="4" spans="1:17">
      <c r="A4" s="7"/>
      <c r="B4" s="7"/>
      <c r="C4" s="7"/>
      <c r="D4" s="7"/>
      <c r="E4" s="7"/>
      <c r="F4" s="7"/>
      <c r="G4" s="7"/>
      <c r="H4" s="7"/>
      <c r="I4" s="7"/>
      <c r="J4" s="7"/>
      <c r="K4" s="7"/>
      <c r="L4" s="7"/>
      <c r="M4" s="7"/>
      <c r="N4" s="7"/>
      <c r="O4" s="7"/>
      <c r="P4" s="7"/>
      <c r="Q4" s="7"/>
    </row>
    <row r="5" spans="1:17">
      <c r="A5" s="7"/>
      <c r="B5" s="7"/>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c r="A8" s="7"/>
      <c r="B8" s="7"/>
      <c r="C8" s="7"/>
      <c r="D8" s="7"/>
      <c r="E8" s="7"/>
      <c r="F8" s="7"/>
      <c r="G8" s="7"/>
      <c r="H8" s="7"/>
      <c r="I8" s="7"/>
      <c r="J8" s="7"/>
      <c r="K8" s="7"/>
      <c r="L8" s="7"/>
      <c r="M8" s="7"/>
      <c r="N8" s="7"/>
      <c r="O8" s="7"/>
      <c r="P8" s="7"/>
      <c r="Q8" s="7"/>
    </row>
    <row r="9" spans="1:17">
      <c r="A9" s="7"/>
      <c r="B9" s="7"/>
      <c r="C9" s="7"/>
      <c r="D9" s="7"/>
      <c r="E9" s="7"/>
      <c r="F9" s="7"/>
      <c r="G9" s="7"/>
      <c r="H9" s="7"/>
      <c r="I9" s="7"/>
      <c r="J9" s="7"/>
      <c r="K9" s="7"/>
      <c r="L9" s="7"/>
      <c r="M9" s="7"/>
      <c r="N9" s="7"/>
      <c r="O9" s="7"/>
      <c r="P9" s="7"/>
      <c r="Q9" s="7"/>
    </row>
    <row r="10" spans="1:17">
      <c r="A10" s="7"/>
      <c r="B10" s="7"/>
      <c r="C10" s="7"/>
      <c r="D10" s="7"/>
      <c r="E10" s="7"/>
      <c r="F10" s="7"/>
      <c r="G10" s="7"/>
      <c r="H10" s="7"/>
      <c r="I10" s="7"/>
      <c r="J10" s="7"/>
      <c r="K10" s="7"/>
      <c r="L10" s="7"/>
      <c r="M10" s="7"/>
      <c r="N10" s="7"/>
      <c r="O10" s="7"/>
      <c r="P10" s="7"/>
      <c r="Q10" s="7"/>
    </row>
    <row r="11" spans="1:17">
      <c r="A11" s="7"/>
      <c r="B11" s="7"/>
      <c r="C11" s="7"/>
      <c r="D11" s="7"/>
      <c r="E11" s="7"/>
      <c r="F11" s="7"/>
      <c r="G11" s="7"/>
      <c r="H11" s="7"/>
      <c r="I11" s="7"/>
      <c r="J11" s="7"/>
      <c r="K11" s="7"/>
      <c r="L11" s="7"/>
      <c r="M11" s="7"/>
      <c r="N11" s="7"/>
      <c r="O11" s="7"/>
      <c r="P11" s="7"/>
      <c r="Q11" s="7"/>
    </row>
    <row r="12" spans="1:17">
      <c r="A12" s="7"/>
      <c r="B12" s="7"/>
      <c r="C12" s="7"/>
      <c r="D12" s="7"/>
      <c r="E12" s="7"/>
      <c r="F12" s="7"/>
      <c r="G12" s="7"/>
      <c r="H12" s="7"/>
      <c r="I12" s="7"/>
      <c r="J12" s="7"/>
      <c r="K12" s="7"/>
      <c r="L12" s="7"/>
      <c r="M12" s="7"/>
      <c r="N12" s="7"/>
      <c r="O12" s="7"/>
      <c r="P12" s="7"/>
      <c r="Q12" s="7"/>
    </row>
    <row r="13" spans="1:17">
      <c r="A13" s="7"/>
      <c r="B13" s="7"/>
      <c r="C13" s="7"/>
      <c r="D13" s="7"/>
      <c r="E13" s="7"/>
      <c r="F13" s="7"/>
      <c r="G13" s="7"/>
      <c r="H13" s="7"/>
      <c r="I13" s="7"/>
      <c r="J13" s="7"/>
      <c r="K13" s="7"/>
      <c r="L13" s="7"/>
      <c r="M13" s="7"/>
      <c r="N13" s="7"/>
      <c r="O13" s="7"/>
      <c r="P13" s="7"/>
      <c r="Q13" s="7"/>
    </row>
    <row r="14" spans="1:17">
      <c r="A14" s="7"/>
      <c r="B14" s="7"/>
      <c r="C14" s="7"/>
      <c r="D14" s="7"/>
      <c r="E14" s="7"/>
      <c r="F14" s="7"/>
      <c r="G14" s="7"/>
      <c r="H14" s="7"/>
      <c r="I14" s="7"/>
      <c r="J14" s="7"/>
      <c r="K14" s="7"/>
      <c r="L14" s="7"/>
      <c r="M14" s="7"/>
      <c r="N14" s="7"/>
      <c r="O14" s="7"/>
      <c r="P14" s="7"/>
      <c r="Q14" s="7"/>
    </row>
    <row r="15" spans="1:17">
      <c r="A15" s="7"/>
      <c r="B15" s="7"/>
      <c r="C15" s="7"/>
      <c r="D15" s="7"/>
      <c r="E15" s="7"/>
      <c r="F15" s="7"/>
      <c r="G15" s="7"/>
      <c r="H15" s="7"/>
      <c r="I15" s="7"/>
      <c r="J15" s="7"/>
      <c r="K15" s="7"/>
      <c r="L15" s="7"/>
      <c r="M15" s="7"/>
      <c r="N15" s="7"/>
      <c r="O15" s="7"/>
      <c r="P15" s="7"/>
      <c r="Q15" s="7"/>
    </row>
    <row r="16" spans="1:17">
      <c r="A16" s="7"/>
      <c r="B16" s="7"/>
      <c r="C16" s="7"/>
      <c r="D16" s="7"/>
      <c r="E16" s="7"/>
      <c r="F16" s="7"/>
      <c r="G16" s="7"/>
      <c r="H16" s="7"/>
      <c r="I16" s="7"/>
      <c r="J16" s="7"/>
      <c r="K16" s="7"/>
      <c r="L16" s="7"/>
      <c r="M16" s="7"/>
      <c r="N16" s="7"/>
      <c r="O16" s="7"/>
      <c r="P16" s="7"/>
      <c r="Q16" s="7"/>
    </row>
    <row r="17" spans="1:17">
      <c r="A17" s="7"/>
      <c r="B17" s="7"/>
      <c r="C17" s="7"/>
      <c r="D17" s="7"/>
      <c r="E17" s="7"/>
      <c r="F17" s="7"/>
      <c r="G17" s="7"/>
      <c r="H17" s="7"/>
      <c r="I17" s="7"/>
      <c r="J17" s="7"/>
      <c r="K17" s="7"/>
      <c r="L17" s="7"/>
      <c r="M17" s="7"/>
      <c r="N17" s="7"/>
      <c r="O17" s="7"/>
      <c r="P17" s="7"/>
      <c r="Q17" s="7"/>
    </row>
    <row r="18" spans="1:17">
      <c r="A18" s="7"/>
      <c r="B18" s="7"/>
      <c r="C18" s="7"/>
      <c r="D18" s="7"/>
      <c r="E18" s="7"/>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7"/>
      <c r="C20" s="7"/>
      <c r="D20" s="7"/>
      <c r="E20" s="7"/>
      <c r="F20" s="7"/>
      <c r="G20" s="7"/>
      <c r="H20" s="7"/>
      <c r="I20" s="7"/>
      <c r="J20" s="7"/>
      <c r="K20" s="7"/>
      <c r="L20" s="7"/>
      <c r="M20" s="7"/>
      <c r="N20" s="7"/>
      <c r="O20" s="7"/>
      <c r="P20" s="7"/>
      <c r="Q20" s="7"/>
    </row>
    <row r="21" spans="1:17" ht="26">
      <c r="A21" s="110"/>
      <c r="B21" s="177" t="s">
        <v>0</v>
      </c>
      <c r="C21" s="177"/>
      <c r="D21" s="177"/>
      <c r="E21" s="177"/>
      <c r="F21" s="177"/>
      <c r="G21" s="177"/>
      <c r="H21" s="177"/>
      <c r="I21" s="177"/>
      <c r="J21" s="177"/>
      <c r="K21" s="177"/>
      <c r="L21" s="177"/>
      <c r="M21" s="177"/>
      <c r="N21" s="177"/>
      <c r="O21" s="110"/>
      <c r="P21" s="110"/>
      <c r="Q21" s="110"/>
    </row>
    <row r="22" spans="1:17">
      <c r="A22" s="7"/>
      <c r="B22" s="7"/>
      <c r="C22" s="7"/>
      <c r="D22" s="7"/>
      <c r="E22" s="7"/>
      <c r="F22" s="7"/>
      <c r="G22" s="7"/>
      <c r="H22" s="7"/>
      <c r="I22" s="7"/>
      <c r="J22" s="7"/>
      <c r="K22" s="7"/>
      <c r="L22" s="7"/>
      <c r="M22" s="7"/>
      <c r="N22" s="7"/>
      <c r="O22" s="7"/>
      <c r="P22" s="7"/>
      <c r="Q22" s="7"/>
    </row>
    <row r="23" spans="1:17" ht="276.64999999999998" customHeight="1">
      <c r="A23" s="7"/>
      <c r="B23" s="176" t="s">
        <v>308</v>
      </c>
      <c r="C23" s="176"/>
      <c r="D23" s="176"/>
      <c r="E23" s="176"/>
      <c r="F23" s="176"/>
      <c r="G23" s="176"/>
      <c r="H23" s="176"/>
      <c r="I23" s="176"/>
      <c r="J23" s="176"/>
      <c r="K23" s="176"/>
      <c r="L23" s="176"/>
      <c r="M23" s="176"/>
      <c r="N23" s="176"/>
      <c r="O23" s="7"/>
      <c r="P23" s="7"/>
      <c r="Q23" s="7"/>
    </row>
    <row r="24" spans="1:17">
      <c r="A24" s="7"/>
      <c r="B24" s="7"/>
      <c r="C24" s="7"/>
      <c r="D24" s="7"/>
      <c r="E24" s="7"/>
      <c r="F24" s="7"/>
      <c r="G24" s="7"/>
      <c r="H24" s="7"/>
      <c r="I24" s="7"/>
      <c r="J24" s="7"/>
      <c r="K24" s="7"/>
      <c r="L24" s="7"/>
      <c r="M24" s="7"/>
      <c r="N24" s="7"/>
      <c r="O24" s="7"/>
      <c r="P24" s="7"/>
      <c r="Q24" s="7"/>
    </row>
    <row r="25" spans="1:17" ht="26">
      <c r="A25" s="110"/>
      <c r="B25" s="177" t="s">
        <v>158</v>
      </c>
      <c r="C25" s="177"/>
      <c r="D25" s="177"/>
      <c r="E25" s="177"/>
      <c r="F25" s="177"/>
      <c r="G25" s="177"/>
      <c r="H25" s="177"/>
      <c r="I25" s="177"/>
      <c r="J25" s="177"/>
      <c r="K25" s="177"/>
      <c r="L25" s="177"/>
      <c r="M25" s="177"/>
      <c r="N25" s="177"/>
      <c r="O25" s="110"/>
      <c r="P25" s="110"/>
      <c r="Q25" s="110"/>
    </row>
    <row r="26" spans="1:17">
      <c r="A26" s="111"/>
      <c r="B26" s="111"/>
      <c r="C26" s="7"/>
      <c r="D26" s="7"/>
      <c r="E26" s="7"/>
      <c r="F26" s="7"/>
      <c r="G26" s="7"/>
      <c r="H26" s="7"/>
      <c r="I26" s="7"/>
      <c r="J26" s="7"/>
      <c r="K26" s="7"/>
      <c r="L26" s="7"/>
      <c r="M26" s="7"/>
      <c r="N26" s="7"/>
      <c r="O26" s="7"/>
      <c r="P26" s="7"/>
      <c r="Q26" s="7"/>
    </row>
    <row r="27" spans="1:17">
      <c r="A27" s="7"/>
      <c r="B27" s="7" t="s">
        <v>1</v>
      </c>
      <c r="C27" s="7"/>
      <c r="D27" s="7"/>
      <c r="E27" s="7"/>
      <c r="F27" s="7"/>
      <c r="G27" s="7"/>
      <c r="H27" s="7"/>
      <c r="I27" s="7"/>
      <c r="J27" s="7"/>
      <c r="K27" s="7"/>
      <c r="L27" s="7"/>
      <c r="M27" s="7"/>
      <c r="N27" s="7"/>
      <c r="O27" s="7"/>
      <c r="P27" s="7"/>
      <c r="Q27" s="7"/>
    </row>
    <row r="28" spans="1:17">
      <c r="A28" s="7"/>
      <c r="B28" s="129" t="s">
        <v>306</v>
      </c>
      <c r="C28" s="7"/>
      <c r="D28" s="7"/>
      <c r="E28" s="7"/>
      <c r="F28" s="7"/>
      <c r="G28" s="7"/>
      <c r="H28" s="7"/>
      <c r="I28" s="7"/>
      <c r="J28" s="7"/>
      <c r="K28" s="7"/>
      <c r="L28" s="7"/>
      <c r="M28" s="7"/>
      <c r="N28" s="7"/>
      <c r="O28" s="7"/>
      <c r="P28" s="7"/>
      <c r="Q28" s="7"/>
    </row>
    <row r="29" spans="1:17">
      <c r="A29" s="7"/>
      <c r="B29" s="7"/>
      <c r="C29" s="7" t="s">
        <v>2</v>
      </c>
      <c r="D29" s="7"/>
      <c r="E29" s="7"/>
      <c r="F29" s="7"/>
      <c r="G29" s="7"/>
      <c r="H29" s="7"/>
      <c r="I29" s="7"/>
      <c r="J29" s="7"/>
      <c r="K29" s="7"/>
      <c r="L29" s="7"/>
      <c r="M29" s="7"/>
      <c r="N29" s="7"/>
      <c r="O29" s="7"/>
      <c r="P29" s="7"/>
      <c r="Q29" s="7"/>
    </row>
    <row r="30" spans="1:17" ht="16.5">
      <c r="A30" s="7"/>
      <c r="B30" s="7"/>
      <c r="C30" s="129" t="s">
        <v>307</v>
      </c>
      <c r="D30" s="7"/>
      <c r="E30" s="7"/>
      <c r="F30" s="7"/>
      <c r="G30" s="7"/>
      <c r="H30" s="7"/>
      <c r="I30" s="7"/>
      <c r="J30" s="7"/>
      <c r="K30" s="7"/>
      <c r="L30" s="7"/>
      <c r="M30" s="7"/>
      <c r="N30" s="7"/>
      <c r="O30" s="7"/>
      <c r="P30" s="7"/>
      <c r="Q30" s="7"/>
    </row>
    <row r="31" spans="1:17" ht="16.5">
      <c r="A31" s="7"/>
      <c r="B31" s="7"/>
      <c r="C31" s="7" t="s">
        <v>3</v>
      </c>
      <c r="D31" s="7"/>
      <c r="E31" s="7"/>
      <c r="F31" s="7"/>
      <c r="G31" s="7"/>
      <c r="H31" s="7"/>
      <c r="I31" s="7"/>
      <c r="J31" s="7"/>
      <c r="K31" s="7"/>
      <c r="L31" s="7"/>
      <c r="M31" s="7"/>
      <c r="N31" s="7"/>
      <c r="O31" s="7"/>
      <c r="P31" s="7"/>
      <c r="Q31" s="7"/>
    </row>
    <row r="32" spans="1:17">
      <c r="A32" s="7"/>
      <c r="B32" s="7"/>
      <c r="C32" s="7" t="s">
        <v>159</v>
      </c>
      <c r="M32" s="7"/>
      <c r="N32" s="7"/>
      <c r="O32" s="7"/>
      <c r="P32" s="7"/>
      <c r="Q32" s="7"/>
    </row>
    <row r="33" spans="1:17" ht="16.5">
      <c r="A33" s="7"/>
      <c r="B33" s="7"/>
      <c r="C33" s="129" t="s">
        <v>305</v>
      </c>
      <c r="D33" s="7"/>
      <c r="E33" s="7"/>
      <c r="F33" s="7"/>
      <c r="G33" s="7"/>
      <c r="H33" s="7"/>
      <c r="I33" s="7"/>
      <c r="J33" s="7"/>
      <c r="K33" s="7"/>
      <c r="L33" s="7"/>
      <c r="M33" s="7"/>
      <c r="N33" s="7"/>
      <c r="O33" s="7"/>
      <c r="P33" s="7"/>
      <c r="Q33" s="7"/>
    </row>
    <row r="34" spans="1:17">
      <c r="A34" s="7"/>
      <c r="B34" s="7"/>
      <c r="C34" s="7" t="s">
        <v>304</v>
      </c>
      <c r="D34" s="7"/>
      <c r="E34" s="7"/>
      <c r="F34" s="7"/>
      <c r="G34" s="7"/>
      <c r="H34" s="7"/>
      <c r="I34" s="7"/>
      <c r="J34" s="7"/>
      <c r="K34" s="7"/>
      <c r="L34" s="7"/>
      <c r="M34" s="7"/>
      <c r="N34" s="7"/>
      <c r="O34" s="7"/>
      <c r="P34" s="7"/>
      <c r="Q34" s="7"/>
    </row>
    <row r="35" spans="1:17">
      <c r="A35" s="7"/>
      <c r="B35" s="7"/>
      <c r="C35" s="7"/>
      <c r="D35" s="7"/>
      <c r="E35" s="7"/>
      <c r="F35" s="7"/>
      <c r="G35" s="7"/>
      <c r="H35" s="7"/>
      <c r="I35" s="7"/>
      <c r="J35" s="7"/>
      <c r="K35" s="7"/>
      <c r="L35" s="7"/>
      <c r="M35" s="7"/>
      <c r="N35" s="7"/>
      <c r="O35" s="7"/>
      <c r="P35" s="7"/>
      <c r="Q35" s="7"/>
    </row>
    <row r="36" spans="1:17">
      <c r="A36" s="7"/>
      <c r="B36" s="7" t="s">
        <v>160</v>
      </c>
      <c r="C36" s="7"/>
      <c r="D36" s="7"/>
      <c r="E36" s="7"/>
      <c r="F36" s="7"/>
      <c r="G36" s="7"/>
      <c r="H36" s="7"/>
      <c r="I36" s="7"/>
      <c r="J36" s="7"/>
      <c r="K36" s="7"/>
      <c r="L36" s="7"/>
      <c r="M36" s="7"/>
      <c r="N36" s="7"/>
      <c r="O36" s="7"/>
      <c r="P36" s="7"/>
      <c r="Q36" s="7"/>
    </row>
    <row r="37" spans="1:17">
      <c r="A37" s="7"/>
      <c r="B37" s="7"/>
      <c r="C37" s="7" t="s">
        <v>4</v>
      </c>
      <c r="D37" s="7"/>
      <c r="E37" s="7"/>
      <c r="F37" s="7"/>
      <c r="G37" s="7"/>
      <c r="H37" s="7"/>
      <c r="I37" s="7"/>
      <c r="J37" s="7"/>
      <c r="K37" s="7"/>
      <c r="L37" s="7"/>
      <c r="M37" s="7"/>
      <c r="N37" s="7"/>
      <c r="O37" s="7"/>
      <c r="P37" s="7"/>
      <c r="Q37" s="7"/>
    </row>
    <row r="38" spans="1:17">
      <c r="A38" s="7"/>
      <c r="B38" s="7"/>
      <c r="C38" s="7" t="s">
        <v>5</v>
      </c>
      <c r="D38" s="7"/>
      <c r="E38" s="7"/>
      <c r="F38" s="7"/>
      <c r="G38" s="7"/>
      <c r="H38" s="7"/>
      <c r="I38" s="7"/>
      <c r="J38" s="7"/>
      <c r="K38" s="7"/>
      <c r="L38" s="7"/>
      <c r="M38" s="7"/>
      <c r="N38" s="7"/>
      <c r="O38" s="7"/>
      <c r="P38" s="7"/>
      <c r="Q38" s="7"/>
    </row>
    <row r="39" spans="1:17">
      <c r="A39" s="7"/>
      <c r="C39" s="7" t="s">
        <v>6</v>
      </c>
      <c r="D39" s="7"/>
      <c r="E39" s="7"/>
      <c r="F39" s="7"/>
      <c r="G39" s="7"/>
      <c r="H39" s="7"/>
      <c r="I39" s="7"/>
      <c r="J39" s="7"/>
      <c r="K39" s="7"/>
      <c r="L39" s="7"/>
      <c r="M39" s="7"/>
      <c r="N39" s="7"/>
      <c r="O39" s="7"/>
      <c r="P39" s="7"/>
      <c r="Q39" s="7"/>
    </row>
    <row r="40" spans="1:17">
      <c r="A40" s="7"/>
      <c r="B40" s="7"/>
      <c r="C40" s="7" t="s">
        <v>7</v>
      </c>
      <c r="D40" s="7"/>
      <c r="E40" s="7"/>
      <c r="F40" s="7"/>
      <c r="G40" s="7"/>
      <c r="H40" s="7"/>
      <c r="I40" s="7"/>
      <c r="J40" s="7"/>
      <c r="K40" s="7"/>
      <c r="L40" s="7"/>
      <c r="M40" s="7"/>
      <c r="N40" s="7"/>
      <c r="O40" s="7"/>
      <c r="P40" s="7"/>
      <c r="Q40" s="7"/>
    </row>
    <row r="41" spans="1:17">
      <c r="A41" s="7"/>
      <c r="B41" s="7"/>
      <c r="C41" s="7"/>
      <c r="E41" s="7"/>
      <c r="F41" s="7"/>
      <c r="G41" s="7"/>
      <c r="H41" s="7"/>
      <c r="I41" s="7"/>
      <c r="J41" s="7"/>
      <c r="K41" s="7"/>
      <c r="L41" s="7"/>
      <c r="M41" s="7"/>
      <c r="N41" s="7"/>
      <c r="O41" s="7"/>
      <c r="P41" s="7"/>
      <c r="Q41" s="7"/>
    </row>
    <row r="42" spans="1:17">
      <c r="A42" s="7"/>
      <c r="B42" s="152" t="s">
        <v>310</v>
      </c>
      <c r="C42" s="7"/>
      <c r="D42" s="7"/>
      <c r="E42" s="7"/>
      <c r="F42" s="7"/>
      <c r="G42" s="7"/>
      <c r="H42" s="7"/>
      <c r="I42" s="7"/>
      <c r="J42" s="7"/>
      <c r="K42" s="7"/>
      <c r="L42" s="7"/>
      <c r="M42" s="7"/>
      <c r="N42" s="7"/>
      <c r="O42" s="7"/>
      <c r="P42" s="7"/>
      <c r="Q42" s="7"/>
    </row>
    <row r="43" spans="1:17">
      <c r="A43" s="7"/>
      <c r="C43" s="7"/>
      <c r="D43" s="7"/>
      <c r="E43" s="7"/>
      <c r="F43" s="7"/>
      <c r="G43" s="7"/>
      <c r="H43" s="7"/>
      <c r="I43" s="7"/>
      <c r="J43" s="7"/>
      <c r="L43" s="7"/>
      <c r="M43" s="7"/>
      <c r="N43" s="7"/>
      <c r="O43" s="7"/>
      <c r="P43" s="7"/>
      <c r="Q43" s="7"/>
    </row>
    <row r="44" spans="1:17">
      <c r="A44" s="7"/>
      <c r="B44" s="152"/>
      <c r="C44" s="7"/>
      <c r="D44" s="7"/>
      <c r="E44" s="7"/>
      <c r="F44" s="7"/>
      <c r="G44" s="7"/>
      <c r="H44" s="7"/>
      <c r="I44" s="7"/>
      <c r="J44" s="7"/>
      <c r="K44" s="7"/>
      <c r="L44" s="7"/>
      <c r="M44" s="7"/>
      <c r="N44" s="7"/>
      <c r="O44" s="7"/>
      <c r="P44" s="7"/>
      <c r="Q44" s="7"/>
    </row>
    <row r="45" spans="1:17">
      <c r="A45" s="7"/>
      <c r="B45" s="7"/>
      <c r="C45" s="7"/>
      <c r="D45" s="7"/>
      <c r="E45" s="7"/>
      <c r="F45" s="7"/>
      <c r="G45" s="7"/>
      <c r="H45" s="7"/>
      <c r="I45" s="7"/>
      <c r="J45" s="7"/>
      <c r="K45" s="7"/>
      <c r="L45" s="7"/>
      <c r="M45" s="7"/>
      <c r="N45" s="7"/>
      <c r="O45" s="7"/>
      <c r="P45" s="7"/>
      <c r="Q45" s="7"/>
    </row>
    <row r="46" spans="1:17" ht="26">
      <c r="A46" s="110"/>
      <c r="B46" s="177" t="s">
        <v>9</v>
      </c>
      <c r="C46" s="177"/>
      <c r="D46" s="177"/>
      <c r="E46" s="177"/>
      <c r="F46" s="177"/>
      <c r="G46" s="177"/>
      <c r="H46" s="177"/>
      <c r="I46" s="177"/>
      <c r="J46" s="177"/>
      <c r="K46" s="177"/>
      <c r="L46" s="177"/>
      <c r="M46" s="177"/>
      <c r="N46" s="177"/>
      <c r="O46" s="110"/>
      <c r="P46" s="110"/>
      <c r="Q46" s="110"/>
    </row>
    <row r="47" spans="1:17">
      <c r="A47" s="111"/>
      <c r="B47" s="7"/>
      <c r="C47" s="7"/>
      <c r="D47" s="7"/>
      <c r="E47" s="7"/>
      <c r="F47" s="7"/>
      <c r="G47" s="7"/>
      <c r="H47" s="7"/>
      <c r="I47" s="7"/>
      <c r="J47" s="7"/>
      <c r="K47" s="7"/>
      <c r="L47" s="7"/>
      <c r="M47" s="7"/>
      <c r="N47" s="7"/>
      <c r="O47" s="7"/>
      <c r="P47" s="7"/>
      <c r="Q47" s="7"/>
    </row>
    <row r="48" spans="1:17">
      <c r="A48" s="7"/>
      <c r="B48" s="7" t="s">
        <v>10</v>
      </c>
      <c r="C48" s="7"/>
      <c r="D48" s="7"/>
      <c r="E48" s="7"/>
      <c r="F48" s="7"/>
      <c r="G48" s="7"/>
      <c r="H48" s="7"/>
      <c r="I48" s="7"/>
      <c r="J48" s="7"/>
      <c r="K48" s="7"/>
      <c r="L48" s="7"/>
      <c r="M48" s="7"/>
      <c r="N48" s="7"/>
      <c r="O48" s="7"/>
      <c r="P48" s="7"/>
      <c r="Q48" s="7"/>
    </row>
    <row r="49" spans="1:17">
      <c r="A49" s="7"/>
      <c r="B49" s="129" t="s">
        <v>11</v>
      </c>
      <c r="C49" s="7"/>
      <c r="D49" s="7"/>
      <c r="E49" s="7"/>
      <c r="F49" s="7"/>
      <c r="G49" s="7"/>
      <c r="H49" s="7"/>
      <c r="I49" s="7"/>
      <c r="J49" s="7"/>
      <c r="K49" s="7"/>
      <c r="L49" s="7"/>
      <c r="M49" s="7"/>
      <c r="N49" s="7"/>
      <c r="O49" s="7"/>
      <c r="P49" s="7"/>
      <c r="Q49" s="7"/>
    </row>
    <row r="50" spans="1:17">
      <c r="A50" s="7"/>
      <c r="B50" s="7"/>
      <c r="C50" s="7" t="s">
        <v>12</v>
      </c>
      <c r="D50" s="7"/>
      <c r="E50" s="7"/>
      <c r="F50" s="7"/>
      <c r="G50" s="7"/>
      <c r="H50" s="7"/>
      <c r="I50" s="7"/>
      <c r="J50" s="7"/>
      <c r="K50" s="7"/>
      <c r="L50" s="7"/>
      <c r="M50" s="7"/>
      <c r="N50" s="7"/>
      <c r="O50" s="7"/>
      <c r="P50" s="7"/>
      <c r="Q50" s="7"/>
    </row>
    <row r="51" spans="1:17">
      <c r="A51" s="7"/>
      <c r="B51" s="7"/>
      <c r="C51" s="7" t="s">
        <v>13</v>
      </c>
      <c r="D51" s="7"/>
      <c r="E51" s="7"/>
      <c r="F51" s="7"/>
      <c r="G51" s="7"/>
      <c r="H51" s="7"/>
      <c r="I51" s="7"/>
      <c r="J51" s="7"/>
      <c r="K51" s="7"/>
      <c r="L51" s="7"/>
      <c r="M51" s="7"/>
      <c r="N51" s="7"/>
      <c r="O51" s="7"/>
      <c r="P51" s="7"/>
      <c r="Q51" s="7"/>
    </row>
    <row r="52" spans="1:17">
      <c r="A52" s="7"/>
      <c r="B52" s="7"/>
      <c r="C52" s="7" t="s">
        <v>161</v>
      </c>
      <c r="D52" s="7"/>
      <c r="E52" s="7"/>
      <c r="F52" s="7"/>
      <c r="G52" s="7"/>
      <c r="H52" s="7"/>
      <c r="I52" s="7"/>
      <c r="J52" s="7"/>
      <c r="K52" s="7"/>
      <c r="L52" s="7"/>
      <c r="M52" s="7"/>
      <c r="N52" s="7"/>
      <c r="O52" s="7"/>
      <c r="P52" s="7"/>
      <c r="Q52" s="7"/>
    </row>
    <row r="53" spans="1:17">
      <c r="A53" s="7"/>
      <c r="B53" s="7"/>
      <c r="C53" s="7" t="s">
        <v>162</v>
      </c>
      <c r="D53" s="7"/>
      <c r="E53" s="7"/>
      <c r="F53" s="7"/>
      <c r="G53" s="7"/>
      <c r="H53" s="7"/>
      <c r="I53" s="7"/>
      <c r="J53" s="7"/>
      <c r="K53" s="7"/>
      <c r="L53" s="7"/>
      <c r="M53" s="7"/>
      <c r="N53" s="7"/>
      <c r="O53" s="7"/>
      <c r="P53" s="7"/>
      <c r="Q53" s="7"/>
    </row>
    <row r="54" spans="1:17">
      <c r="A54" s="7"/>
      <c r="B54" s="129"/>
      <c r="C54" s="130"/>
      <c r="D54" s="7"/>
      <c r="E54" s="128"/>
      <c r="F54" s="7"/>
      <c r="G54" s="7"/>
      <c r="H54" s="7"/>
      <c r="I54" s="7"/>
      <c r="J54" s="7"/>
      <c r="K54" s="7"/>
      <c r="L54" s="7"/>
      <c r="M54" s="7"/>
      <c r="N54" s="7"/>
      <c r="O54" s="7"/>
      <c r="P54" s="7"/>
      <c r="Q54" s="7"/>
    </row>
    <row r="55" spans="1:17">
      <c r="A55" s="7"/>
      <c r="B55" s="141" t="s">
        <v>8</v>
      </c>
      <c r="C55" s="7"/>
      <c r="D55" s="7"/>
      <c r="E55" s="7"/>
      <c r="F55" s="7"/>
      <c r="G55" s="7"/>
      <c r="H55" s="7"/>
      <c r="I55" s="7"/>
      <c r="J55" s="7"/>
      <c r="K55" s="7"/>
      <c r="L55" s="7"/>
      <c r="M55" s="7"/>
      <c r="N55" s="7"/>
      <c r="O55" s="7"/>
      <c r="P55" s="7"/>
      <c r="Q55" s="7"/>
    </row>
    <row r="56" spans="1:17">
      <c r="A56" s="7"/>
      <c r="B56" s="7"/>
      <c r="C56" s="7"/>
      <c r="D56" s="7"/>
      <c r="E56" s="7"/>
      <c r="F56" s="7"/>
      <c r="G56" s="7"/>
      <c r="H56" s="7"/>
      <c r="I56" s="7"/>
      <c r="J56" s="7"/>
      <c r="K56" s="7"/>
      <c r="L56" s="7"/>
      <c r="M56" s="7"/>
      <c r="N56" s="7"/>
      <c r="O56" s="7"/>
      <c r="P56" s="7"/>
      <c r="Q56" s="7"/>
    </row>
  </sheetData>
  <sheetProtection selectLockedCells="1" selectUnlockedCells="1"/>
  <mergeCells count="4">
    <mergeCell ref="B23:N23"/>
    <mergeCell ref="B21:N21"/>
    <mergeCell ref="B25:N25"/>
    <mergeCell ref="B46:N4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3B727-9ABA-4527-A38F-411797C377B5}">
  <sheetPr codeName="Feuil1">
    <tabColor rgb="FF000092"/>
  </sheetPr>
  <dimension ref="A1:K48"/>
  <sheetViews>
    <sheetView tabSelected="1" zoomScale="60" zoomScaleNormal="60" workbookViewId="0">
      <pane xSplit="2" ySplit="4" topLeftCell="C5" activePane="bottomRight" state="frozen"/>
      <selection pane="topRight" activeCell="C1" sqref="C1"/>
      <selection pane="bottomLeft" activeCell="A5" sqref="A5"/>
      <selection pane="bottomRight" activeCell="F8" sqref="F8"/>
    </sheetView>
  </sheetViews>
  <sheetFormatPr baseColWidth="10" defaultColWidth="11.453125" defaultRowHeight="14"/>
  <cols>
    <col min="1" max="1" width="17.7265625" style="56" customWidth="1"/>
    <col min="2" max="2" width="22" style="56" customWidth="1"/>
    <col min="3" max="3" width="18.81640625" style="109" customWidth="1"/>
    <col min="4" max="4" width="12" style="56" customWidth="1"/>
    <col min="5" max="5" width="91.81640625" style="56" bestFit="1" customWidth="1"/>
    <col min="6" max="6" width="31.7265625" style="56" customWidth="1"/>
    <col min="7" max="7" width="16.81640625" style="56" customWidth="1"/>
    <col min="8" max="8" width="15.81640625" style="56" customWidth="1"/>
    <col min="9" max="9" width="14.54296875" style="56" customWidth="1"/>
    <col min="10" max="10" width="14.1796875" style="56" customWidth="1"/>
    <col min="11" max="11" width="15.7265625" style="56" customWidth="1"/>
    <col min="12" max="16384" width="11.453125" style="56"/>
  </cols>
  <sheetData>
    <row r="1" spans="1:11" ht="72" customHeight="1">
      <c r="A1" s="192" t="s">
        <v>14</v>
      </c>
      <c r="B1" s="192"/>
      <c r="C1" s="192"/>
      <c r="D1" s="192"/>
      <c r="E1" s="192"/>
      <c r="F1" s="192"/>
      <c r="G1" s="192"/>
      <c r="H1" s="192"/>
      <c r="I1" s="192"/>
      <c r="J1" s="192"/>
      <c r="K1" s="192"/>
    </row>
    <row r="3" spans="1:11" ht="27.75" customHeight="1">
      <c r="A3" s="199" t="s">
        <v>15</v>
      </c>
      <c r="B3" s="199" t="s">
        <v>16</v>
      </c>
      <c r="C3" s="199" t="s">
        <v>17</v>
      </c>
      <c r="D3" s="199" t="s">
        <v>18</v>
      </c>
      <c r="E3" s="199" t="s">
        <v>19</v>
      </c>
      <c r="F3" s="178" t="s">
        <v>163</v>
      </c>
      <c r="G3" s="209" t="s">
        <v>20</v>
      </c>
      <c r="H3" s="210"/>
      <c r="I3" s="210"/>
      <c r="J3" s="210"/>
      <c r="K3" s="211"/>
    </row>
    <row r="4" spans="1:11" ht="38.25" customHeight="1">
      <c r="A4" s="199"/>
      <c r="B4" s="199"/>
      <c r="C4" s="199"/>
      <c r="D4" s="199"/>
      <c r="E4" s="199"/>
      <c r="F4" s="178"/>
      <c r="G4" s="57" t="s">
        <v>21</v>
      </c>
      <c r="H4" s="57" t="s">
        <v>22</v>
      </c>
      <c r="I4" s="57" t="s">
        <v>23</v>
      </c>
      <c r="J4" s="57" t="s">
        <v>24</v>
      </c>
      <c r="K4" s="57" t="s">
        <v>148</v>
      </c>
    </row>
    <row r="5" spans="1:11" ht="44.25" customHeight="1">
      <c r="A5" s="204" t="s">
        <v>25</v>
      </c>
      <c r="B5" s="200" t="s">
        <v>26</v>
      </c>
      <c r="C5" s="58" t="s">
        <v>27</v>
      </c>
      <c r="D5" s="59">
        <v>1</v>
      </c>
      <c r="E5" s="60" t="s">
        <v>167</v>
      </c>
      <c r="F5" s="140"/>
      <c r="G5" s="61"/>
      <c r="H5" s="62"/>
      <c r="I5" s="63"/>
      <c r="J5" s="63"/>
      <c r="K5" s="140"/>
    </row>
    <row r="6" spans="1:11" ht="75" customHeight="1">
      <c r="A6" s="205"/>
      <c r="B6" s="201"/>
      <c r="C6" s="64" t="s">
        <v>27</v>
      </c>
      <c r="D6" s="65">
        <v>2</v>
      </c>
      <c r="E6" s="66" t="s">
        <v>166</v>
      </c>
      <c r="F6" s="135"/>
      <c r="G6" s="67"/>
      <c r="H6" s="68"/>
      <c r="I6" s="69"/>
      <c r="J6" s="69"/>
      <c r="K6" s="135"/>
    </row>
    <row r="7" spans="1:11" ht="75" customHeight="1">
      <c r="A7" s="205"/>
      <c r="B7" s="201"/>
      <c r="C7" s="64" t="s">
        <v>27</v>
      </c>
      <c r="D7" s="65">
        <v>3</v>
      </c>
      <c r="E7" s="66" t="s">
        <v>28</v>
      </c>
      <c r="F7" s="135"/>
      <c r="G7" s="67"/>
      <c r="H7" s="68"/>
      <c r="I7" s="69"/>
      <c r="J7" s="69"/>
      <c r="K7" s="135"/>
    </row>
    <row r="8" spans="1:11" ht="64" customHeight="1">
      <c r="A8" s="205"/>
      <c r="B8" s="202"/>
      <c r="C8" s="64"/>
      <c r="D8" s="59">
        <v>4</v>
      </c>
      <c r="E8" s="70" t="s">
        <v>262</v>
      </c>
      <c r="F8" s="135"/>
      <c r="G8" s="67"/>
      <c r="H8" s="68"/>
      <c r="I8" s="69"/>
      <c r="J8" s="69"/>
      <c r="K8" s="135"/>
    </row>
    <row r="9" spans="1:11" ht="39">
      <c r="A9" s="205"/>
      <c r="B9" s="203" t="s">
        <v>29</v>
      </c>
      <c r="C9" s="64" t="s">
        <v>27</v>
      </c>
      <c r="D9" s="59">
        <v>5</v>
      </c>
      <c r="E9" s="71" t="s">
        <v>259</v>
      </c>
      <c r="F9" s="136"/>
      <c r="G9" s="67"/>
      <c r="H9" s="68"/>
      <c r="I9" s="69"/>
      <c r="J9" s="69"/>
      <c r="K9" s="136"/>
    </row>
    <row r="10" spans="1:11" ht="59.5" customHeight="1">
      <c r="A10" s="205"/>
      <c r="B10" s="202"/>
      <c r="C10" s="64" t="s">
        <v>27</v>
      </c>
      <c r="D10" s="59">
        <v>6</v>
      </c>
      <c r="E10" s="71" t="s">
        <v>263</v>
      </c>
      <c r="F10" s="136"/>
      <c r="G10" s="67"/>
      <c r="H10" s="68"/>
      <c r="I10" s="69"/>
      <c r="J10" s="69"/>
      <c r="K10" s="136"/>
    </row>
    <row r="11" spans="1:11" ht="93.75" customHeight="1">
      <c r="A11" s="205"/>
      <c r="B11" s="207" t="s">
        <v>30</v>
      </c>
      <c r="C11" s="64" t="s">
        <v>27</v>
      </c>
      <c r="D11" s="59">
        <v>7</v>
      </c>
      <c r="E11" s="70" t="s">
        <v>31</v>
      </c>
      <c r="F11" s="135" t="s">
        <v>178</v>
      </c>
      <c r="G11" s="67"/>
      <c r="H11" s="68"/>
      <c r="I11" s="69"/>
      <c r="J11" s="69"/>
      <c r="K11" s="135"/>
    </row>
    <row r="12" spans="1:11" ht="92.25" customHeight="1">
      <c r="A12" s="205"/>
      <c r="B12" s="207"/>
      <c r="C12" s="64" t="s">
        <v>27</v>
      </c>
      <c r="D12" s="65">
        <v>8</v>
      </c>
      <c r="E12" s="66" t="s">
        <v>32</v>
      </c>
      <c r="F12" s="135" t="s">
        <v>178</v>
      </c>
      <c r="G12" s="67"/>
      <c r="H12" s="68"/>
      <c r="I12" s="69"/>
      <c r="J12" s="69"/>
      <c r="K12" s="135"/>
    </row>
    <row r="13" spans="1:11" ht="116.25" customHeight="1">
      <c r="A13" s="205"/>
      <c r="B13" s="203" t="s">
        <v>33</v>
      </c>
      <c r="C13" s="64" t="s">
        <v>27</v>
      </c>
      <c r="D13" s="59">
        <v>9</v>
      </c>
      <c r="E13" s="70" t="s">
        <v>270</v>
      </c>
      <c r="F13" s="135" t="s">
        <v>178</v>
      </c>
      <c r="G13" s="67"/>
      <c r="H13" s="68"/>
      <c r="I13" s="69"/>
      <c r="J13" s="69"/>
      <c r="K13" s="135"/>
    </row>
    <row r="14" spans="1:11" ht="83.25" customHeight="1" thickBot="1">
      <c r="A14" s="206"/>
      <c r="B14" s="201"/>
      <c r="C14" s="72" t="s">
        <v>27</v>
      </c>
      <c r="D14" s="142">
        <v>10</v>
      </c>
      <c r="E14" s="73" t="s">
        <v>294</v>
      </c>
      <c r="F14" s="137"/>
      <c r="G14" s="74"/>
      <c r="H14" s="75"/>
      <c r="I14" s="76"/>
      <c r="J14" s="76"/>
      <c r="K14" s="137"/>
    </row>
    <row r="15" spans="1:11" ht="92.15" customHeight="1" thickTop="1">
      <c r="A15" s="187" t="s">
        <v>34</v>
      </c>
      <c r="B15" s="208" t="s">
        <v>35</v>
      </c>
      <c r="C15" s="77" t="s">
        <v>300</v>
      </c>
      <c r="D15" s="78">
        <v>11</v>
      </c>
      <c r="E15" s="151" t="s">
        <v>309</v>
      </c>
      <c r="F15" s="148" t="s">
        <v>178</v>
      </c>
      <c r="G15" s="149"/>
      <c r="H15" s="94"/>
      <c r="I15" s="150"/>
      <c r="J15" s="150"/>
      <c r="K15" s="148"/>
    </row>
    <row r="16" spans="1:11" ht="129" customHeight="1">
      <c r="A16" s="187"/>
      <c r="B16" s="190"/>
      <c r="C16" s="143" t="s">
        <v>301</v>
      </c>
      <c r="D16" s="144">
        <v>12</v>
      </c>
      <c r="E16" s="145" t="s">
        <v>127</v>
      </c>
      <c r="F16" s="146" t="s">
        <v>178</v>
      </c>
      <c r="G16" s="147"/>
      <c r="H16" s="147"/>
      <c r="I16" s="147"/>
      <c r="J16" s="147"/>
      <c r="K16" s="146"/>
    </row>
    <row r="17" spans="1:11" ht="115.5" customHeight="1">
      <c r="A17" s="187"/>
      <c r="B17" s="190"/>
      <c r="C17" s="80" t="s">
        <v>302</v>
      </c>
      <c r="D17" s="81">
        <v>13</v>
      </c>
      <c r="E17" s="82" t="s">
        <v>36</v>
      </c>
      <c r="F17" s="135" t="s">
        <v>178</v>
      </c>
      <c r="G17" s="83"/>
      <c r="H17" s="83"/>
      <c r="I17" s="83"/>
      <c r="J17" s="83"/>
      <c r="K17" s="135"/>
    </row>
    <row r="18" spans="1:11" ht="116.25" customHeight="1">
      <c r="A18" s="187"/>
      <c r="B18" s="191"/>
      <c r="C18" s="80" t="s">
        <v>303</v>
      </c>
      <c r="D18" s="81">
        <v>14</v>
      </c>
      <c r="E18" s="82" t="s">
        <v>37</v>
      </c>
      <c r="F18" s="135" t="s">
        <v>178</v>
      </c>
      <c r="G18" s="83"/>
      <c r="H18" s="83"/>
      <c r="I18" s="83"/>
      <c r="J18" s="83"/>
      <c r="K18" s="135"/>
    </row>
    <row r="19" spans="1:11" ht="144.75" customHeight="1">
      <c r="A19" s="187"/>
      <c r="B19" s="185" t="s">
        <v>38</v>
      </c>
      <c r="C19" s="80" t="s">
        <v>39</v>
      </c>
      <c r="D19" s="81">
        <v>15</v>
      </c>
      <c r="E19" s="84" t="s">
        <v>128</v>
      </c>
      <c r="F19" s="135" t="s">
        <v>178</v>
      </c>
      <c r="G19" s="83"/>
      <c r="H19" s="83"/>
      <c r="I19" s="83"/>
      <c r="J19" s="83"/>
      <c r="K19" s="135"/>
    </row>
    <row r="20" spans="1:11" ht="120" customHeight="1">
      <c r="A20" s="187"/>
      <c r="B20" s="185"/>
      <c r="C20" s="80" t="s">
        <v>283</v>
      </c>
      <c r="D20" s="81">
        <v>16</v>
      </c>
      <c r="E20" s="84" t="s">
        <v>129</v>
      </c>
      <c r="F20" s="135" t="s">
        <v>178</v>
      </c>
      <c r="G20" s="83"/>
      <c r="H20" s="83"/>
      <c r="I20" s="83"/>
      <c r="J20" s="83"/>
      <c r="K20" s="135"/>
    </row>
    <row r="21" spans="1:11" ht="98.5" customHeight="1">
      <c r="A21" s="187"/>
      <c r="B21" s="185"/>
      <c r="C21" s="189" t="s">
        <v>40</v>
      </c>
      <c r="D21" s="81" t="s">
        <v>132</v>
      </c>
      <c r="E21" s="84" t="s">
        <v>130</v>
      </c>
      <c r="F21" s="135" t="s">
        <v>178</v>
      </c>
      <c r="G21" s="83"/>
      <c r="H21" s="83"/>
      <c r="I21" s="83"/>
      <c r="J21" s="83"/>
      <c r="K21" s="135"/>
    </row>
    <row r="22" spans="1:11" ht="131.5" customHeight="1">
      <c r="A22" s="187"/>
      <c r="B22" s="185"/>
      <c r="C22" s="190"/>
      <c r="D22" s="81" t="s">
        <v>133</v>
      </c>
      <c r="E22" s="84" t="s">
        <v>154</v>
      </c>
      <c r="F22" s="135" t="s">
        <v>178</v>
      </c>
      <c r="G22" s="83"/>
      <c r="H22" s="83"/>
      <c r="I22" s="83"/>
      <c r="J22" s="83"/>
      <c r="K22" s="135"/>
    </row>
    <row r="23" spans="1:11" ht="101.15" customHeight="1">
      <c r="A23" s="187"/>
      <c r="B23" s="185"/>
      <c r="C23" s="190"/>
      <c r="D23" s="81" t="s">
        <v>150</v>
      </c>
      <c r="E23" s="84" t="s">
        <v>155</v>
      </c>
      <c r="F23" s="135" t="s">
        <v>178</v>
      </c>
      <c r="G23" s="83"/>
      <c r="H23" s="83"/>
      <c r="I23" s="83"/>
      <c r="J23" s="83"/>
      <c r="K23" s="135"/>
    </row>
    <row r="24" spans="1:11" ht="127.5" customHeight="1">
      <c r="A24" s="187"/>
      <c r="B24" s="185"/>
      <c r="C24" s="191"/>
      <c r="D24" s="81" t="s">
        <v>151</v>
      </c>
      <c r="E24" s="84" t="s">
        <v>131</v>
      </c>
      <c r="F24" s="135" t="s">
        <v>178</v>
      </c>
      <c r="G24" s="83"/>
      <c r="H24" s="85"/>
      <c r="I24" s="85"/>
      <c r="J24" s="85"/>
      <c r="K24" s="135"/>
    </row>
    <row r="25" spans="1:11" ht="119.15" customHeight="1">
      <c r="A25" s="187"/>
      <c r="B25" s="185"/>
      <c r="C25" s="189" t="s">
        <v>41</v>
      </c>
      <c r="D25" s="81" t="s">
        <v>152</v>
      </c>
      <c r="E25" s="84" t="s">
        <v>134</v>
      </c>
      <c r="F25" s="135" t="s">
        <v>178</v>
      </c>
      <c r="G25" s="83"/>
      <c r="H25" s="85"/>
      <c r="I25" s="85"/>
      <c r="J25" s="85"/>
      <c r="K25" s="135"/>
    </row>
    <row r="26" spans="1:11" ht="93.65" customHeight="1">
      <c r="A26" s="187"/>
      <c r="B26" s="185"/>
      <c r="C26" s="191"/>
      <c r="D26" s="81" t="s">
        <v>153</v>
      </c>
      <c r="E26" s="84" t="s">
        <v>135</v>
      </c>
      <c r="F26" s="135" t="s">
        <v>178</v>
      </c>
      <c r="G26" s="83"/>
      <c r="H26" s="85"/>
      <c r="I26" s="85"/>
      <c r="J26" s="85"/>
      <c r="K26" s="135"/>
    </row>
    <row r="27" spans="1:11" ht="107.25" customHeight="1">
      <c r="A27" s="187"/>
      <c r="B27" s="185"/>
      <c r="C27" s="80" t="s">
        <v>42</v>
      </c>
      <c r="D27" s="81">
        <v>19</v>
      </c>
      <c r="E27" s="84" t="s">
        <v>43</v>
      </c>
      <c r="F27" s="135" t="s">
        <v>178</v>
      </c>
      <c r="G27" s="83"/>
      <c r="H27" s="85"/>
      <c r="I27" s="85"/>
      <c r="J27" s="85"/>
      <c r="K27" s="135"/>
    </row>
    <row r="28" spans="1:11" ht="140.15" customHeight="1">
      <c r="A28" s="187"/>
      <c r="B28" s="185"/>
      <c r="C28" s="80" t="s">
        <v>44</v>
      </c>
      <c r="D28" s="81">
        <v>20</v>
      </c>
      <c r="E28" s="84" t="s">
        <v>45</v>
      </c>
      <c r="F28" s="135" t="s">
        <v>178</v>
      </c>
      <c r="G28" s="83"/>
      <c r="H28" s="83"/>
      <c r="I28" s="83"/>
      <c r="J28" s="83"/>
      <c r="K28" s="135"/>
    </row>
    <row r="29" spans="1:11" ht="149.25" customHeight="1">
      <c r="A29" s="187"/>
      <c r="B29" s="185" t="s">
        <v>46</v>
      </c>
      <c r="C29" s="80" t="s">
        <v>47</v>
      </c>
      <c r="D29" s="81">
        <v>21</v>
      </c>
      <c r="E29" s="84" t="s">
        <v>136</v>
      </c>
      <c r="F29" s="135" t="s">
        <v>178</v>
      </c>
      <c r="G29" s="83"/>
      <c r="H29" s="83"/>
      <c r="I29" s="83"/>
      <c r="J29" s="83"/>
      <c r="K29" s="135"/>
    </row>
    <row r="30" spans="1:11" ht="115.5" customHeight="1">
      <c r="A30" s="187"/>
      <c r="B30" s="185"/>
      <c r="C30" s="80" t="s">
        <v>48</v>
      </c>
      <c r="D30" s="81">
        <v>22</v>
      </c>
      <c r="E30" s="84" t="s">
        <v>149</v>
      </c>
      <c r="F30" s="135" t="s">
        <v>178</v>
      </c>
      <c r="G30" s="83"/>
      <c r="H30" s="83"/>
      <c r="I30" s="83"/>
      <c r="J30" s="83"/>
      <c r="K30" s="135"/>
    </row>
    <row r="31" spans="1:11" ht="104.25" customHeight="1">
      <c r="A31" s="187"/>
      <c r="B31" s="185" t="s">
        <v>49</v>
      </c>
      <c r="C31" s="80" t="s">
        <v>50</v>
      </c>
      <c r="D31" s="81">
        <v>23</v>
      </c>
      <c r="E31" s="84" t="s">
        <v>137</v>
      </c>
      <c r="F31" s="135" t="s">
        <v>178</v>
      </c>
      <c r="G31" s="83"/>
      <c r="H31" s="85"/>
      <c r="I31" s="85"/>
      <c r="J31" s="85"/>
      <c r="K31" s="135"/>
    </row>
    <row r="32" spans="1:11" ht="69" customHeight="1">
      <c r="A32" s="187"/>
      <c r="B32" s="185"/>
      <c r="C32" s="80" t="s">
        <v>295</v>
      </c>
      <c r="D32" s="81">
        <v>24</v>
      </c>
      <c r="E32" s="84" t="s">
        <v>156</v>
      </c>
      <c r="F32" s="135" t="s">
        <v>178</v>
      </c>
      <c r="G32" s="83"/>
      <c r="H32" s="85"/>
      <c r="I32" s="85"/>
      <c r="J32" s="85"/>
      <c r="K32" s="135"/>
    </row>
    <row r="33" spans="1:11" ht="92.15" customHeight="1">
      <c r="A33" s="187"/>
      <c r="B33" s="185"/>
      <c r="C33" s="80" t="s">
        <v>296</v>
      </c>
      <c r="D33" s="81">
        <v>25</v>
      </c>
      <c r="E33" s="84" t="s">
        <v>138</v>
      </c>
      <c r="F33" s="135" t="s">
        <v>178</v>
      </c>
      <c r="G33" s="83"/>
      <c r="H33" s="83"/>
      <c r="I33" s="83"/>
      <c r="J33" s="83"/>
      <c r="K33" s="135"/>
    </row>
    <row r="34" spans="1:11" ht="116.25" customHeight="1">
      <c r="A34" s="187"/>
      <c r="B34" s="185"/>
      <c r="C34" s="80" t="s">
        <v>297</v>
      </c>
      <c r="D34" s="81">
        <v>26</v>
      </c>
      <c r="E34" s="84" t="s">
        <v>139</v>
      </c>
      <c r="F34" s="135" t="s">
        <v>178</v>
      </c>
      <c r="G34" s="83"/>
      <c r="H34" s="83"/>
      <c r="I34" s="83"/>
      <c r="J34" s="83"/>
      <c r="K34" s="135"/>
    </row>
    <row r="35" spans="1:11" ht="146.5" customHeight="1">
      <c r="A35" s="187"/>
      <c r="B35" s="185"/>
      <c r="C35" s="80" t="s">
        <v>298</v>
      </c>
      <c r="D35" s="81">
        <v>27</v>
      </c>
      <c r="E35" s="84" t="s">
        <v>140</v>
      </c>
      <c r="F35" s="135" t="s">
        <v>178</v>
      </c>
      <c r="G35" s="83"/>
      <c r="H35" s="83"/>
      <c r="I35" s="83"/>
      <c r="J35" s="83"/>
      <c r="K35" s="135"/>
    </row>
    <row r="36" spans="1:11" ht="171" customHeight="1">
      <c r="A36" s="187"/>
      <c r="B36" s="185"/>
      <c r="C36" s="80" t="s">
        <v>299</v>
      </c>
      <c r="D36" s="81">
        <v>28</v>
      </c>
      <c r="E36" s="84" t="s">
        <v>51</v>
      </c>
      <c r="F36" s="135" t="s">
        <v>178</v>
      </c>
      <c r="G36" s="83"/>
      <c r="H36" s="83"/>
      <c r="I36" s="83"/>
      <c r="J36" s="83"/>
      <c r="K36" s="135"/>
    </row>
    <row r="37" spans="1:11" ht="199.5" customHeight="1">
      <c r="A37" s="187"/>
      <c r="B37" s="185" t="s">
        <v>52</v>
      </c>
      <c r="C37" s="80" t="s">
        <v>53</v>
      </c>
      <c r="D37" s="81">
        <v>29</v>
      </c>
      <c r="E37" s="84" t="s">
        <v>141</v>
      </c>
      <c r="F37" s="135" t="s">
        <v>178</v>
      </c>
      <c r="G37" s="83"/>
      <c r="H37" s="83"/>
      <c r="I37" s="83"/>
      <c r="J37" s="83"/>
      <c r="K37" s="135"/>
    </row>
    <row r="38" spans="1:11" ht="60.65" customHeight="1">
      <c r="A38" s="187"/>
      <c r="B38" s="185"/>
      <c r="C38" s="189" t="s">
        <v>54</v>
      </c>
      <c r="D38" s="81">
        <v>30</v>
      </c>
      <c r="E38" s="84" t="s">
        <v>157</v>
      </c>
      <c r="F38" s="135" t="s">
        <v>178</v>
      </c>
      <c r="G38" s="83"/>
      <c r="H38" s="83"/>
      <c r="I38" s="83"/>
      <c r="J38" s="83"/>
      <c r="K38" s="135"/>
    </row>
    <row r="39" spans="1:11" ht="113.5" customHeight="1">
      <c r="A39" s="187"/>
      <c r="B39" s="185"/>
      <c r="C39" s="191"/>
      <c r="D39" s="81">
        <v>31</v>
      </c>
      <c r="E39" s="84" t="s">
        <v>142</v>
      </c>
      <c r="F39" s="135" t="s">
        <v>178</v>
      </c>
      <c r="G39" s="83"/>
      <c r="H39" s="83"/>
      <c r="I39" s="83"/>
      <c r="J39" s="83"/>
      <c r="K39" s="135"/>
    </row>
    <row r="40" spans="1:11" ht="161.25" customHeight="1" thickBot="1">
      <c r="A40" s="188"/>
      <c r="B40" s="186"/>
      <c r="C40" s="86" t="s">
        <v>55</v>
      </c>
      <c r="D40" s="87">
        <v>32</v>
      </c>
      <c r="E40" s="88" t="s">
        <v>143</v>
      </c>
      <c r="F40" s="139" t="s">
        <v>178</v>
      </c>
      <c r="G40" s="89"/>
      <c r="H40" s="89"/>
      <c r="I40" s="89"/>
      <c r="J40" s="89"/>
      <c r="K40" s="139"/>
    </row>
    <row r="41" spans="1:11" ht="53.25" customHeight="1" thickTop="1">
      <c r="A41" s="193" t="s">
        <v>56</v>
      </c>
      <c r="B41" s="196" t="s">
        <v>27</v>
      </c>
      <c r="C41" s="90" t="s">
        <v>27</v>
      </c>
      <c r="D41" s="91">
        <v>33</v>
      </c>
      <c r="E41" s="92" t="s">
        <v>292</v>
      </c>
      <c r="F41" s="138" t="s">
        <v>178</v>
      </c>
      <c r="G41" s="79"/>
      <c r="H41" s="93"/>
      <c r="I41" s="94"/>
      <c r="J41" s="94"/>
      <c r="K41" s="138"/>
    </row>
    <row r="42" spans="1:11" ht="79.5" customHeight="1">
      <c r="A42" s="194"/>
      <c r="B42" s="197"/>
      <c r="C42" s="95" t="s">
        <v>27</v>
      </c>
      <c r="D42" s="96">
        <v>34</v>
      </c>
      <c r="E42" s="97" t="s">
        <v>57</v>
      </c>
      <c r="F42" s="135"/>
      <c r="G42" s="83"/>
      <c r="H42" s="98"/>
      <c r="I42" s="68"/>
      <c r="J42" s="68"/>
      <c r="K42" s="135"/>
    </row>
    <row r="43" spans="1:11" ht="63.75" customHeight="1">
      <c r="A43" s="194"/>
      <c r="B43" s="197"/>
      <c r="C43" s="95" t="s">
        <v>27</v>
      </c>
      <c r="D43" s="96">
        <v>35</v>
      </c>
      <c r="E43" s="97" t="s">
        <v>144</v>
      </c>
      <c r="F43" s="135"/>
      <c r="G43" s="83"/>
      <c r="H43" s="98"/>
      <c r="I43" s="68"/>
      <c r="J43" s="68"/>
      <c r="K43" s="135"/>
    </row>
    <row r="44" spans="1:11" ht="104.25" customHeight="1" thickBot="1">
      <c r="A44" s="195"/>
      <c r="B44" s="198"/>
      <c r="C44" s="99" t="s">
        <v>27</v>
      </c>
      <c r="D44" s="100">
        <v>36</v>
      </c>
      <c r="E44" s="101" t="s">
        <v>145</v>
      </c>
      <c r="F44" s="139"/>
      <c r="G44" s="89"/>
      <c r="H44" s="102"/>
      <c r="I44" s="103"/>
      <c r="J44" s="103"/>
      <c r="K44" s="139"/>
    </row>
    <row r="45" spans="1:11" ht="84" customHeight="1" thickTop="1">
      <c r="A45" s="179" t="s">
        <v>58</v>
      </c>
      <c r="B45" s="182" t="s">
        <v>27</v>
      </c>
      <c r="C45" s="104" t="s">
        <v>27</v>
      </c>
      <c r="D45" s="105">
        <v>37</v>
      </c>
      <c r="E45" s="106" t="s">
        <v>293</v>
      </c>
      <c r="F45" s="138" t="s">
        <v>178</v>
      </c>
      <c r="G45" s="79"/>
      <c r="H45" s="93"/>
      <c r="I45" s="94"/>
      <c r="J45" s="94"/>
      <c r="K45" s="138"/>
    </row>
    <row r="46" spans="1:11" ht="69" customHeight="1">
      <c r="A46" s="180"/>
      <c r="B46" s="183"/>
      <c r="C46" s="107" t="s">
        <v>27</v>
      </c>
      <c r="D46" s="131">
        <v>38</v>
      </c>
      <c r="E46" s="132" t="s">
        <v>146</v>
      </c>
      <c r="F46" s="135"/>
      <c r="G46" s="83"/>
      <c r="H46" s="98"/>
      <c r="I46" s="68"/>
      <c r="J46" s="68"/>
      <c r="K46" s="135"/>
    </row>
    <row r="47" spans="1:11" ht="90" customHeight="1" thickBot="1">
      <c r="A47" s="181"/>
      <c r="B47" s="184"/>
      <c r="C47" s="108" t="s">
        <v>27</v>
      </c>
      <c r="D47" s="133">
        <v>39</v>
      </c>
      <c r="E47" s="134" t="s">
        <v>147</v>
      </c>
      <c r="F47" s="139"/>
      <c r="G47" s="89"/>
      <c r="H47" s="102"/>
      <c r="I47" s="103"/>
      <c r="J47" s="103"/>
      <c r="K47" s="139"/>
    </row>
    <row r="48" spans="1:11" ht="14.5" thickTop="1"/>
  </sheetData>
  <sheetProtection formatRows="0" selectLockedCells="1"/>
  <mergeCells count="26">
    <mergeCell ref="A1:K1"/>
    <mergeCell ref="A41:A44"/>
    <mergeCell ref="B41:B44"/>
    <mergeCell ref="D3:D4"/>
    <mergeCell ref="E3:E4"/>
    <mergeCell ref="B5:B8"/>
    <mergeCell ref="C3:C4"/>
    <mergeCell ref="B13:B14"/>
    <mergeCell ref="B9:B10"/>
    <mergeCell ref="A5:A14"/>
    <mergeCell ref="B11:B12"/>
    <mergeCell ref="A3:A4"/>
    <mergeCell ref="B3:B4"/>
    <mergeCell ref="C38:C39"/>
    <mergeCell ref="B15:B18"/>
    <mergeCell ref="G3:K3"/>
    <mergeCell ref="F3:F4"/>
    <mergeCell ref="A45:A47"/>
    <mergeCell ref="B45:B47"/>
    <mergeCell ref="B19:B28"/>
    <mergeCell ref="B29:B30"/>
    <mergeCell ref="B31:B36"/>
    <mergeCell ref="B37:B40"/>
    <mergeCell ref="A15:A40"/>
    <mergeCell ref="C21:C24"/>
    <mergeCell ref="C25:C26"/>
  </mergeCells>
  <phoneticPr fontId="1" type="noConversion"/>
  <conditionalFormatting sqref="D6:G7 K6:K7">
    <cfRule type="expression" dxfId="29" priority="3">
      <formula>($G$5=0)</formula>
    </cfRule>
  </conditionalFormatting>
  <conditionalFormatting sqref="D12:G12 K12">
    <cfRule type="expression" dxfId="28" priority="4">
      <formula>($G$11=0)</formula>
    </cfRule>
  </conditionalFormatting>
  <conditionalFormatting sqref="D42:G44 K42:K44">
    <cfRule type="expression" dxfId="27" priority="2">
      <formula>($G$41=0)</formula>
    </cfRule>
  </conditionalFormatting>
  <conditionalFormatting sqref="D46:G47 K46:K47">
    <cfRule type="expression" dxfId="26" priority="1">
      <formula>$G$45=0</formula>
    </cfRule>
  </conditionalFormatting>
  <conditionalFormatting sqref="G13">
    <cfRule type="expression" dxfId="25" priority="52">
      <formula>(#REF!=0)</formula>
    </cfRule>
  </conditionalFormatting>
  <conditionalFormatting sqref="H16:J16">
    <cfRule type="expression" dxfId="24" priority="27">
      <formula>$G$16=0</formula>
    </cfRule>
  </conditionalFormatting>
  <conditionalFormatting sqref="H17:J17">
    <cfRule type="expression" dxfId="23" priority="26">
      <formula>$G$17=0</formula>
    </cfRule>
  </conditionalFormatting>
  <conditionalFormatting sqref="H18:J18">
    <cfRule type="expression" dxfId="22" priority="25">
      <formula>$G$18=0</formula>
    </cfRule>
  </conditionalFormatting>
  <conditionalFormatting sqref="H19:J19">
    <cfRule type="expression" dxfId="21" priority="42">
      <formula>$G$19=0</formula>
    </cfRule>
  </conditionalFormatting>
  <conditionalFormatting sqref="H20:J23">
    <cfRule type="expression" dxfId="20" priority="41">
      <formula>($G$20=0)</formula>
    </cfRule>
  </conditionalFormatting>
  <conditionalFormatting sqref="H28:J28">
    <cfRule type="expression" dxfId="19" priority="40">
      <formula>($G$28=0)</formula>
    </cfRule>
  </conditionalFormatting>
  <conditionalFormatting sqref="H29:J29">
    <cfRule type="expression" dxfId="18" priority="39">
      <formula>($G$29=0)</formula>
    </cfRule>
  </conditionalFormatting>
  <conditionalFormatting sqref="H30:J30">
    <cfRule type="expression" dxfId="17" priority="38">
      <formula>($G$30=0)</formula>
    </cfRule>
  </conditionalFormatting>
  <conditionalFormatting sqref="H33:J33">
    <cfRule type="expression" dxfId="16" priority="37">
      <formula>($G$33=0)</formula>
    </cfRule>
  </conditionalFormatting>
  <conditionalFormatting sqref="H34:J34">
    <cfRule type="expression" dxfId="15" priority="36">
      <formula>($G$34=0)</formula>
    </cfRule>
  </conditionalFormatting>
  <conditionalFormatting sqref="H35:J35">
    <cfRule type="expression" dxfId="14" priority="35">
      <formula>($G$35=0)</formula>
    </cfRule>
  </conditionalFormatting>
  <conditionalFormatting sqref="H36:J36">
    <cfRule type="expression" dxfId="13" priority="34">
      <formula>($G$36=0)</formula>
    </cfRule>
  </conditionalFormatting>
  <conditionalFormatting sqref="H37:J38">
    <cfRule type="expression" dxfId="12" priority="33">
      <formula>($G$37=0)</formula>
    </cfRule>
  </conditionalFormatting>
  <conditionalFormatting sqref="H39:J39">
    <cfRule type="expression" dxfId="11" priority="32">
      <formula>($G$39=0)</formula>
    </cfRule>
  </conditionalFormatting>
  <conditionalFormatting sqref="H40:J40">
    <cfRule type="expression" dxfId="10" priority="31">
      <formula>($G$40=0)</formula>
    </cfRule>
  </conditionalFormatting>
  <dataValidations count="9">
    <dataValidation type="list" allowBlank="1" showInputMessage="1" showErrorMessage="1" sqref="G5 G41 G45 G9 G15 G32 G38:J38" xr:uid="{6862962D-1E53-4173-B8E5-AA70D7D393BE}">
      <formula1>"0,1"</formula1>
    </dataValidation>
    <dataValidation type="list" allowBlank="1" showInputMessage="1" showErrorMessage="1" sqref="G42:G43 G12 G6:G7 G46:G47" xr:uid="{4B23C345-B801-48EB-984E-09E3FBB0FE55}">
      <formula1>"1,2,3"</formula1>
    </dataValidation>
    <dataValidation type="list" allowBlank="1" showInputMessage="1" showErrorMessage="1" sqref="G11" xr:uid="{A99207B8-B9FB-4C64-8A3D-03EF2D97CEE4}">
      <formula1>"0,2,3"</formula1>
    </dataValidation>
    <dataValidation type="list" allowBlank="1" showInputMessage="1" showErrorMessage="1" sqref="G8 G14" xr:uid="{6FB49F6D-3B8D-4F8C-A5B0-204F8D64F68E}">
      <formula1>"0,2"</formula1>
    </dataValidation>
    <dataValidation type="list" allowBlank="1" showInputMessage="1" showErrorMessage="1" sqref="G10" xr:uid="{997FC042-8748-4B0A-A772-C9ACF6EE1028}">
      <formula1>"0,6"</formula1>
    </dataValidation>
    <dataValidation type="list" allowBlank="1" showInputMessage="1" showErrorMessage="1" sqref="G13 G44" xr:uid="{1223538E-78EE-4E83-8BC7-ED400A618A2F}">
      <formula1>"0,1,2,3"</formula1>
    </dataValidation>
    <dataValidation type="list" allowBlank="1" showInputMessage="1" showErrorMessage="1" sqref="H21:J23 G21:G26" xr:uid="{E141D862-382A-47BA-B460-7F611A746935}">
      <formula1>"0,1,2"</formula1>
    </dataValidation>
    <dataValidation type="list" allowBlank="1" showInputMessage="1" showErrorMessage="1" sqref="G31 G27 G16:J20 G33:J37 G39:J40 G28:J30" xr:uid="{1CA6009E-43DC-49EF-A93B-24340A2F3E1F}">
      <formula1>"0,1,2,3,4"</formula1>
    </dataValidation>
    <dataValidation type="list" allowBlank="1" showInputMessage="1" showErrorMessage="1" sqref="F5:F47" xr:uid="{24133486-C9D4-452D-8D14-06E472567A40}">
      <formula1>"Oui,Non"</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8D61D-992C-43CF-A7AD-5D075A10BD4C}">
  <sheetPr>
    <tabColor theme="9"/>
  </sheetPr>
  <dimension ref="A1:AX65"/>
  <sheetViews>
    <sheetView zoomScale="80" zoomScaleNormal="80" workbookViewId="0">
      <selection activeCell="B64" sqref="B64"/>
    </sheetView>
  </sheetViews>
  <sheetFormatPr baseColWidth="10" defaultColWidth="11.453125" defaultRowHeight="14.5"/>
  <cols>
    <col min="1" max="1" width="16.26953125" customWidth="1"/>
    <col min="2" max="2" width="74.453125" customWidth="1"/>
    <col min="3" max="5" width="16.7265625" customWidth="1"/>
    <col min="7" max="7" width="13.453125" customWidth="1"/>
  </cols>
  <sheetData>
    <row r="1" spans="1:50" ht="103.5" customHeight="1" thickBot="1">
      <c r="A1" s="212" t="s">
        <v>59</v>
      </c>
      <c r="B1" s="213"/>
      <c r="C1" s="213"/>
      <c r="D1" s="213"/>
      <c r="E1" s="213"/>
      <c r="F1" s="213"/>
      <c r="G1" s="213"/>
      <c r="H1" s="213"/>
      <c r="I1" s="213"/>
      <c r="J1" s="213"/>
      <c r="K1" s="213"/>
      <c r="L1" s="213"/>
      <c r="M1" s="213"/>
      <c r="N1" s="213"/>
    </row>
    <row r="2" spans="1:50" ht="15" customHeight="1">
      <c r="A2" s="4"/>
      <c r="B2" s="5"/>
      <c r="C2" s="5"/>
      <c r="D2" s="5"/>
      <c r="E2" s="5"/>
      <c r="F2" s="5"/>
      <c r="G2" s="5"/>
      <c r="H2" s="5"/>
      <c r="I2" s="5"/>
      <c r="J2" s="6"/>
      <c r="AH2" s="239" t="s">
        <v>60</v>
      </c>
      <c r="AI2" s="240"/>
      <c r="AK2" s="239" t="s">
        <v>60</v>
      </c>
      <c r="AL2" s="240"/>
      <c r="AN2" s="239" t="s">
        <v>60</v>
      </c>
      <c r="AO2" s="240"/>
      <c r="AQ2" s="239" t="s">
        <v>60</v>
      </c>
      <c r="AR2" s="240"/>
      <c r="AT2" s="239" t="s">
        <v>60</v>
      </c>
      <c r="AU2" s="240"/>
      <c r="AW2" s="239" t="s">
        <v>60</v>
      </c>
      <c r="AX2" s="240"/>
    </row>
    <row r="3" spans="1:50" ht="24" customHeight="1">
      <c r="A3" s="214" t="s">
        <v>25</v>
      </c>
      <c r="B3" s="215"/>
      <c r="C3" s="215"/>
      <c r="D3" s="215"/>
      <c r="E3" s="215"/>
      <c r="F3" s="215"/>
      <c r="G3" s="215"/>
      <c r="H3" s="215"/>
      <c r="I3" s="215"/>
      <c r="J3" s="215"/>
      <c r="K3" s="215"/>
      <c r="L3" s="215"/>
      <c r="M3" s="215"/>
      <c r="N3" s="215"/>
      <c r="AH3" s="1" t="s">
        <v>61</v>
      </c>
      <c r="AI3" s="2" t="s">
        <v>62</v>
      </c>
      <c r="AK3" s="1" t="s">
        <v>61</v>
      </c>
      <c r="AL3" s="2" t="s">
        <v>62</v>
      </c>
      <c r="AN3" s="1" t="s">
        <v>61</v>
      </c>
      <c r="AO3" s="2" t="s">
        <v>62</v>
      </c>
      <c r="AQ3" s="1" t="s">
        <v>61</v>
      </c>
      <c r="AR3" s="2" t="s">
        <v>62</v>
      </c>
      <c r="AT3" s="1" t="s">
        <v>61</v>
      </c>
      <c r="AU3" s="2" t="s">
        <v>62</v>
      </c>
      <c r="AW3" s="1" t="s">
        <v>61</v>
      </c>
      <c r="AX3" s="2" t="s">
        <v>62</v>
      </c>
    </row>
    <row r="4" spans="1:50" ht="12" customHeight="1">
      <c r="A4" s="9"/>
      <c r="B4" s="9"/>
      <c r="C4" s="9"/>
      <c r="D4" s="9"/>
      <c r="E4" s="9"/>
      <c r="F4" s="9"/>
      <c r="G4" s="9"/>
      <c r="H4" s="9"/>
      <c r="I4" s="9"/>
      <c r="J4" s="9"/>
      <c r="K4" s="9"/>
      <c r="L4" s="9"/>
      <c r="M4" s="9"/>
      <c r="N4" s="9"/>
      <c r="AH4" s="1"/>
      <c r="AI4" s="2"/>
      <c r="AK4" s="1"/>
      <c r="AL4" s="3"/>
      <c r="AN4" s="1"/>
      <c r="AO4" s="3"/>
      <c r="AQ4" s="1"/>
      <c r="AR4" s="3"/>
      <c r="AT4" s="1"/>
      <c r="AU4" s="3"/>
      <c r="AW4" s="1"/>
      <c r="AX4" s="3"/>
    </row>
    <row r="5" spans="1:50" ht="23.15" customHeight="1">
      <c r="A5" s="8"/>
      <c r="B5" s="9"/>
      <c r="C5" s="9"/>
      <c r="D5" s="9"/>
      <c r="E5" s="9"/>
      <c r="F5" s="9"/>
      <c r="G5" s="9"/>
      <c r="H5" s="9"/>
      <c r="I5" s="9"/>
      <c r="J5" s="9"/>
      <c r="K5" s="9"/>
      <c r="L5" s="9"/>
      <c r="M5" s="9"/>
      <c r="N5" s="9"/>
      <c r="AH5" s="16">
        <v>0</v>
      </c>
      <c r="AI5" s="17" t="s">
        <v>63</v>
      </c>
      <c r="AJ5" s="15"/>
      <c r="AK5" s="16">
        <v>0</v>
      </c>
      <c r="AL5" s="17">
        <v>0</v>
      </c>
      <c r="AM5" s="15"/>
      <c r="AN5" s="16">
        <v>0</v>
      </c>
      <c r="AO5" s="17">
        <v>0</v>
      </c>
      <c r="AP5" s="15"/>
      <c r="AQ5" s="16">
        <v>0</v>
      </c>
      <c r="AR5" s="17">
        <v>0</v>
      </c>
      <c r="AS5" s="15"/>
      <c r="AT5" s="16">
        <v>0</v>
      </c>
      <c r="AU5" s="17">
        <v>0</v>
      </c>
      <c r="AV5" s="15"/>
      <c r="AW5" s="16">
        <v>0</v>
      </c>
      <c r="AX5" s="17">
        <v>0</v>
      </c>
    </row>
    <row r="6" spans="1:50" ht="15" customHeight="1">
      <c r="A6" s="22"/>
      <c r="B6" s="23"/>
      <c r="C6" s="116" t="s">
        <v>64</v>
      </c>
      <c r="D6" s="117" t="s">
        <v>65</v>
      </c>
      <c r="E6" s="10"/>
      <c r="F6" s="232" t="s">
        <v>66</v>
      </c>
      <c r="G6" s="233"/>
      <c r="H6" s="233"/>
      <c r="I6" s="233"/>
      <c r="J6" s="233"/>
      <c r="K6" s="233"/>
      <c r="L6" s="234"/>
      <c r="M6" s="9"/>
      <c r="N6" s="9"/>
      <c r="AH6" s="18">
        <v>1</v>
      </c>
      <c r="AI6" s="19" t="s">
        <v>67</v>
      </c>
      <c r="AJ6" s="15"/>
      <c r="AK6" s="18">
        <v>1</v>
      </c>
      <c r="AL6" s="19">
        <v>1</v>
      </c>
      <c r="AM6" s="15"/>
      <c r="AN6" s="18">
        <v>1</v>
      </c>
      <c r="AO6" s="19">
        <v>1</v>
      </c>
      <c r="AP6" s="15"/>
      <c r="AQ6" s="18">
        <v>1</v>
      </c>
      <c r="AR6" s="19">
        <v>1</v>
      </c>
      <c r="AS6" s="15"/>
      <c r="AT6" s="18">
        <v>1</v>
      </c>
      <c r="AU6" s="19">
        <v>1</v>
      </c>
      <c r="AV6" s="15"/>
      <c r="AW6" s="18">
        <v>1</v>
      </c>
      <c r="AX6" s="19">
        <v>1</v>
      </c>
    </row>
    <row r="7" spans="1:50" ht="15" customHeight="1">
      <c r="A7" s="22"/>
      <c r="B7" s="23"/>
      <c r="C7" s="127" t="s">
        <v>68</v>
      </c>
      <c r="D7" s="118" t="s">
        <v>69</v>
      </c>
      <c r="E7" s="10"/>
      <c r="F7" s="230" t="s">
        <v>70</v>
      </c>
      <c r="G7" s="231"/>
      <c r="H7" s="123">
        <v>0</v>
      </c>
      <c r="I7" s="124" t="s">
        <v>71</v>
      </c>
      <c r="J7" s="125" t="s">
        <v>72</v>
      </c>
      <c r="K7" s="123" t="s">
        <v>73</v>
      </c>
      <c r="L7" s="123" t="s">
        <v>74</v>
      </c>
      <c r="M7" s="9"/>
      <c r="N7" s="9"/>
      <c r="AH7" s="18">
        <v>2</v>
      </c>
      <c r="AI7" s="19" t="s">
        <v>67</v>
      </c>
      <c r="AJ7" s="15"/>
      <c r="AK7" s="18">
        <v>2</v>
      </c>
      <c r="AL7" s="19">
        <v>1</v>
      </c>
      <c r="AM7" s="15"/>
      <c r="AN7" s="18">
        <v>2</v>
      </c>
      <c r="AO7" s="19">
        <v>1</v>
      </c>
      <c r="AP7" s="15"/>
      <c r="AQ7" s="18">
        <v>2</v>
      </c>
      <c r="AR7" s="19">
        <v>1</v>
      </c>
      <c r="AS7" s="15"/>
      <c r="AT7" s="18">
        <v>2</v>
      </c>
      <c r="AU7" s="19">
        <v>1</v>
      </c>
      <c r="AV7" s="15"/>
      <c r="AW7" s="18">
        <v>2</v>
      </c>
      <c r="AX7" s="19">
        <v>1</v>
      </c>
    </row>
    <row r="8" spans="1:50" ht="18" customHeight="1">
      <c r="A8" s="22"/>
      <c r="B8" s="24" t="s">
        <v>75</v>
      </c>
      <c r="C8" s="25">
        <f>SUM(OPSSIMS!G5:G14)</f>
        <v>0</v>
      </c>
      <c r="D8" s="26" t="str">
        <f>VLOOKUP(C8,AH5:AI32,2)</f>
        <v>nul</v>
      </c>
      <c r="E8" s="10"/>
      <c r="F8" s="230" t="s">
        <v>76</v>
      </c>
      <c r="G8" s="231"/>
      <c r="H8" s="123" t="s">
        <v>63</v>
      </c>
      <c r="I8" s="123" t="s">
        <v>67</v>
      </c>
      <c r="J8" s="123" t="s">
        <v>77</v>
      </c>
      <c r="K8" s="123" t="s">
        <v>78</v>
      </c>
      <c r="L8" s="123" t="s">
        <v>79</v>
      </c>
      <c r="M8" s="9"/>
      <c r="N8" s="9"/>
      <c r="AH8" s="18">
        <v>3</v>
      </c>
      <c r="AI8" s="19" t="s">
        <v>67</v>
      </c>
      <c r="AJ8" s="15"/>
      <c r="AK8" s="18">
        <v>3</v>
      </c>
      <c r="AL8" s="19">
        <v>1</v>
      </c>
      <c r="AM8" s="15"/>
      <c r="AN8" s="18">
        <v>3</v>
      </c>
      <c r="AO8" s="19">
        <v>2</v>
      </c>
      <c r="AP8" s="15"/>
      <c r="AQ8" s="18">
        <v>3</v>
      </c>
      <c r="AR8" s="19">
        <v>1</v>
      </c>
      <c r="AS8" s="15"/>
      <c r="AT8" s="18">
        <v>3</v>
      </c>
      <c r="AU8" s="19">
        <v>1</v>
      </c>
      <c r="AV8" s="15"/>
      <c r="AW8" s="18">
        <v>3</v>
      </c>
      <c r="AX8" s="19">
        <v>1</v>
      </c>
    </row>
    <row r="9" spans="1:50" ht="24" customHeight="1">
      <c r="A9" s="22"/>
      <c r="B9" s="10"/>
      <c r="C9" s="10"/>
      <c r="D9" s="10"/>
      <c r="E9" s="10"/>
      <c r="F9" s="10"/>
      <c r="G9" s="10"/>
      <c r="H9" s="10"/>
      <c r="I9" s="10"/>
      <c r="J9" s="10"/>
      <c r="K9" s="10"/>
      <c r="L9" s="10"/>
      <c r="M9" s="9"/>
      <c r="N9" s="9"/>
      <c r="AH9" s="18">
        <v>4</v>
      </c>
      <c r="AI9" s="19" t="s">
        <v>67</v>
      </c>
      <c r="AJ9" s="15"/>
      <c r="AK9" s="18">
        <v>4</v>
      </c>
      <c r="AL9" s="19">
        <v>1</v>
      </c>
      <c r="AM9" s="15"/>
      <c r="AN9" s="18">
        <v>4</v>
      </c>
      <c r="AO9" s="19">
        <v>2</v>
      </c>
      <c r="AP9" s="15"/>
      <c r="AQ9" s="18">
        <v>4</v>
      </c>
      <c r="AR9" s="19">
        <v>1</v>
      </c>
      <c r="AS9" s="15"/>
      <c r="AT9" s="18">
        <v>4</v>
      </c>
      <c r="AU9" s="19">
        <v>2</v>
      </c>
      <c r="AV9" s="15"/>
      <c r="AW9" s="18">
        <v>4</v>
      </c>
      <c r="AX9" s="19">
        <v>1</v>
      </c>
    </row>
    <row r="10" spans="1:50" ht="10.5" customHeight="1">
      <c r="A10" s="22"/>
      <c r="B10" s="10"/>
      <c r="C10" s="10"/>
      <c r="D10" s="10"/>
      <c r="E10" s="10"/>
      <c r="F10" s="112"/>
      <c r="G10" s="112"/>
      <c r="H10" s="10"/>
      <c r="I10" s="10"/>
      <c r="J10" s="11"/>
      <c r="K10" s="11"/>
      <c r="L10" s="11"/>
      <c r="M10" s="9"/>
      <c r="N10" s="9"/>
      <c r="AH10" s="18">
        <v>5</v>
      </c>
      <c r="AI10" s="19" t="s">
        <v>67</v>
      </c>
      <c r="AJ10" s="15"/>
      <c r="AK10" s="18">
        <v>5</v>
      </c>
      <c r="AL10" s="19">
        <v>1</v>
      </c>
      <c r="AM10" s="15"/>
      <c r="AN10" s="18">
        <v>5</v>
      </c>
      <c r="AO10" s="19">
        <v>3</v>
      </c>
      <c r="AP10" s="15"/>
      <c r="AQ10" s="18">
        <v>5</v>
      </c>
      <c r="AR10" s="19">
        <v>1</v>
      </c>
      <c r="AS10" s="15"/>
      <c r="AT10" s="18">
        <v>5</v>
      </c>
      <c r="AU10" s="19">
        <v>2</v>
      </c>
      <c r="AV10" s="15"/>
      <c r="AW10" s="18">
        <v>5</v>
      </c>
      <c r="AX10" s="19">
        <v>1</v>
      </c>
    </row>
    <row r="11" spans="1:50" ht="23.15" customHeight="1">
      <c r="A11" s="27"/>
      <c r="B11" s="7"/>
      <c r="C11" s="7"/>
      <c r="D11" s="7"/>
      <c r="E11" s="7"/>
      <c r="F11" s="7"/>
      <c r="G11" s="7"/>
      <c r="H11" s="7"/>
      <c r="I11" s="7"/>
      <c r="J11" s="28"/>
      <c r="AH11" s="18">
        <v>6</v>
      </c>
      <c r="AI11" s="19" t="s">
        <v>67</v>
      </c>
      <c r="AJ11" s="15"/>
      <c r="AK11" s="18">
        <v>6</v>
      </c>
      <c r="AL11" s="19">
        <v>1</v>
      </c>
      <c r="AM11" s="15"/>
      <c r="AN11" s="18">
        <v>6</v>
      </c>
      <c r="AO11" s="19">
        <v>3</v>
      </c>
      <c r="AP11" s="15"/>
      <c r="AQ11" s="18">
        <v>6</v>
      </c>
      <c r="AR11" s="19">
        <v>2</v>
      </c>
      <c r="AS11" s="15"/>
      <c r="AT11" s="18">
        <v>6</v>
      </c>
      <c r="AU11" s="19">
        <v>2</v>
      </c>
      <c r="AV11" s="15"/>
      <c r="AW11" s="18">
        <v>6</v>
      </c>
      <c r="AX11" s="19">
        <v>1</v>
      </c>
    </row>
    <row r="12" spans="1:50" ht="18.5">
      <c r="A12" s="243" t="s">
        <v>80</v>
      </c>
      <c r="B12" s="244"/>
      <c r="C12" s="244"/>
      <c r="D12" s="244"/>
      <c r="E12" s="244"/>
      <c r="F12" s="244"/>
      <c r="G12" s="244"/>
      <c r="H12" s="244"/>
      <c r="I12" s="244"/>
      <c r="J12" s="244"/>
      <c r="K12" s="244"/>
      <c r="L12" s="244"/>
      <c r="M12" s="244"/>
      <c r="N12" s="244"/>
      <c r="AH12" s="18">
        <v>7</v>
      </c>
      <c r="AI12" s="19" t="s">
        <v>67</v>
      </c>
      <c r="AJ12" s="15"/>
      <c r="AK12" s="18">
        <v>7</v>
      </c>
      <c r="AL12" s="19">
        <v>2</v>
      </c>
      <c r="AM12" s="15"/>
      <c r="AN12" s="18">
        <v>7</v>
      </c>
      <c r="AO12" s="19">
        <v>4</v>
      </c>
      <c r="AP12" s="15"/>
      <c r="AQ12" s="18">
        <v>7</v>
      </c>
      <c r="AR12" s="19">
        <v>2</v>
      </c>
      <c r="AS12" s="15"/>
      <c r="AT12" s="18">
        <v>7</v>
      </c>
      <c r="AU12" s="19">
        <v>3</v>
      </c>
      <c r="AV12" s="15"/>
      <c r="AW12" s="18">
        <v>7</v>
      </c>
      <c r="AX12" s="19">
        <v>1</v>
      </c>
    </row>
    <row r="13" spans="1:50" ht="33" customHeight="1" thickBot="1">
      <c r="A13" s="29"/>
      <c r="B13" s="30"/>
      <c r="C13" s="30"/>
      <c r="D13" s="30"/>
      <c r="E13" s="30"/>
      <c r="F13" s="30"/>
      <c r="G13" s="30"/>
      <c r="H13" s="30"/>
      <c r="I13" s="30"/>
      <c r="J13" s="30"/>
      <c r="K13" s="30"/>
      <c r="L13" s="30"/>
      <c r="M13" s="30"/>
      <c r="N13" s="30"/>
      <c r="AH13" s="18">
        <v>8</v>
      </c>
      <c r="AI13" s="19" t="s">
        <v>67</v>
      </c>
      <c r="AJ13" s="15"/>
      <c r="AK13" s="18">
        <v>8</v>
      </c>
      <c r="AL13" s="19">
        <v>2</v>
      </c>
      <c r="AM13" s="15"/>
      <c r="AN13" s="20">
        <v>8</v>
      </c>
      <c r="AO13" s="21">
        <v>4</v>
      </c>
      <c r="AP13" s="15"/>
      <c r="AQ13" s="18">
        <v>8</v>
      </c>
      <c r="AR13" s="19">
        <v>2</v>
      </c>
      <c r="AS13" s="15"/>
      <c r="AT13" s="18">
        <v>8</v>
      </c>
      <c r="AU13" s="19">
        <v>3</v>
      </c>
      <c r="AV13" s="15"/>
      <c r="AW13" s="18">
        <v>8</v>
      </c>
      <c r="AX13" s="19">
        <v>1</v>
      </c>
    </row>
    <row r="14" spans="1:50" ht="17.5" customHeight="1">
      <c r="A14" s="29"/>
      <c r="B14" s="30"/>
      <c r="C14" s="114" t="s">
        <v>70</v>
      </c>
      <c r="D14" s="119" t="s">
        <v>70</v>
      </c>
      <c r="E14" s="121" t="s">
        <v>81</v>
      </c>
      <c r="F14" s="30"/>
      <c r="G14" s="220" t="s">
        <v>66</v>
      </c>
      <c r="H14" s="220"/>
      <c r="I14" s="220"/>
      <c r="J14" s="220"/>
      <c r="K14" s="220"/>
      <c r="L14" s="220"/>
      <c r="M14" s="220"/>
      <c r="N14" s="30"/>
      <c r="AH14" s="18">
        <v>9</v>
      </c>
      <c r="AI14" s="19" t="s">
        <v>77</v>
      </c>
      <c r="AJ14" s="15"/>
      <c r="AK14" s="18">
        <v>9</v>
      </c>
      <c r="AL14" s="19">
        <v>2</v>
      </c>
      <c r="AM14" s="15"/>
      <c r="AN14" s="15"/>
      <c r="AO14" s="15"/>
      <c r="AP14" s="15"/>
      <c r="AQ14" s="18">
        <v>9</v>
      </c>
      <c r="AR14" s="19">
        <v>2</v>
      </c>
      <c r="AS14" s="15"/>
      <c r="AT14" s="18">
        <v>9</v>
      </c>
      <c r="AU14" s="19">
        <v>3</v>
      </c>
      <c r="AV14" s="15"/>
      <c r="AW14" s="18">
        <v>9</v>
      </c>
      <c r="AX14" s="19">
        <v>1</v>
      </c>
    </row>
    <row r="15" spans="1:50" ht="17.5" customHeight="1">
      <c r="A15" s="31"/>
      <c r="B15" s="32"/>
      <c r="C15" s="115" t="s">
        <v>68</v>
      </c>
      <c r="D15" s="120" t="s">
        <v>82</v>
      </c>
      <c r="E15" s="122" t="s">
        <v>83</v>
      </c>
      <c r="F15" s="33"/>
      <c r="G15" s="221" t="s">
        <v>84</v>
      </c>
      <c r="H15" s="222"/>
      <c r="I15" s="126" t="s">
        <v>122</v>
      </c>
      <c r="J15" s="126" t="s">
        <v>123</v>
      </c>
      <c r="K15" s="126" t="s">
        <v>124</v>
      </c>
      <c r="L15" s="126" t="s">
        <v>125</v>
      </c>
      <c r="M15" s="126" t="s">
        <v>126</v>
      </c>
      <c r="N15" s="30"/>
      <c r="AH15" s="18">
        <v>10</v>
      </c>
      <c r="AI15" s="19" t="s">
        <v>77</v>
      </c>
      <c r="AJ15" s="15"/>
      <c r="AK15" s="18">
        <v>10</v>
      </c>
      <c r="AL15" s="19">
        <v>2</v>
      </c>
      <c r="AM15" s="15"/>
      <c r="AN15" s="15"/>
      <c r="AO15" s="15"/>
      <c r="AP15" s="15"/>
      <c r="AQ15" s="18">
        <v>10</v>
      </c>
      <c r="AR15" s="19">
        <v>2</v>
      </c>
      <c r="AS15" s="15"/>
      <c r="AT15" s="18">
        <v>10</v>
      </c>
      <c r="AU15" s="19">
        <v>4</v>
      </c>
      <c r="AV15" s="15"/>
      <c r="AW15" s="18">
        <v>10</v>
      </c>
      <c r="AX15" s="19">
        <v>1</v>
      </c>
    </row>
    <row r="16" spans="1:50" ht="15" customHeight="1">
      <c r="A16" s="31"/>
      <c r="B16" s="35" t="s">
        <v>85</v>
      </c>
      <c r="C16" s="242">
        <f>SUM(MAX(OPSSIMS!G16:J16),MAX(OPSSIMS!G17:J17),MAX(OPSSIMS!G18:J18))</f>
        <v>0</v>
      </c>
      <c r="D16" s="235">
        <f>C16/12*100</f>
        <v>0</v>
      </c>
      <c r="E16" s="241">
        <f>VLOOKUP(C16,AT5:AU17,2,FALSE)</f>
        <v>0</v>
      </c>
      <c r="F16" s="33"/>
      <c r="G16" s="225" t="s">
        <v>86</v>
      </c>
      <c r="H16" s="225"/>
      <c r="I16" s="223">
        <v>0</v>
      </c>
      <c r="J16" s="228" t="s">
        <v>87</v>
      </c>
      <c r="K16" s="226" t="s">
        <v>88</v>
      </c>
      <c r="L16" s="226" t="s">
        <v>89</v>
      </c>
      <c r="M16" s="226" t="s">
        <v>90</v>
      </c>
      <c r="N16" s="30"/>
      <c r="AH16" s="18">
        <v>11</v>
      </c>
      <c r="AI16" s="19" t="s">
        <v>77</v>
      </c>
      <c r="AJ16" s="15"/>
      <c r="AK16" s="18">
        <v>11</v>
      </c>
      <c r="AL16" s="19">
        <v>2</v>
      </c>
      <c r="AM16" s="15"/>
      <c r="AN16" s="15"/>
      <c r="AO16" s="15"/>
      <c r="AP16" s="15"/>
      <c r="AQ16" s="18">
        <v>11</v>
      </c>
      <c r="AR16" s="19">
        <v>3</v>
      </c>
      <c r="AS16" s="15"/>
      <c r="AT16" s="18">
        <v>11</v>
      </c>
      <c r="AU16" s="19">
        <v>4</v>
      </c>
      <c r="AV16" s="15"/>
      <c r="AW16" s="18">
        <v>11</v>
      </c>
      <c r="AX16" s="19">
        <v>1</v>
      </c>
    </row>
    <row r="17" spans="1:50" ht="15" customHeight="1" thickBot="1">
      <c r="A17" s="31"/>
      <c r="B17" s="36" t="s">
        <v>91</v>
      </c>
      <c r="C17" s="238"/>
      <c r="D17" s="236"/>
      <c r="E17" s="237"/>
      <c r="F17" s="33"/>
      <c r="G17" s="225"/>
      <c r="H17" s="225"/>
      <c r="I17" s="224"/>
      <c r="J17" s="229"/>
      <c r="K17" s="227"/>
      <c r="L17" s="227"/>
      <c r="M17" s="227"/>
      <c r="N17" s="30"/>
      <c r="AH17" s="18">
        <v>12</v>
      </c>
      <c r="AI17" s="19" t="s">
        <v>77</v>
      </c>
      <c r="AJ17" s="15"/>
      <c r="AK17" s="18">
        <v>12</v>
      </c>
      <c r="AL17" s="19">
        <v>2</v>
      </c>
      <c r="AM17" s="15"/>
      <c r="AN17" s="15"/>
      <c r="AO17" s="15"/>
      <c r="AP17" s="15"/>
      <c r="AQ17" s="18">
        <v>12</v>
      </c>
      <c r="AR17" s="19">
        <v>3</v>
      </c>
      <c r="AS17" s="15"/>
      <c r="AT17" s="20">
        <v>12</v>
      </c>
      <c r="AU17" s="21">
        <v>4</v>
      </c>
      <c r="AV17" s="15"/>
      <c r="AW17" s="18">
        <v>12</v>
      </c>
      <c r="AX17" s="19">
        <v>1</v>
      </c>
    </row>
    <row r="18" spans="1:50" ht="15" customHeight="1">
      <c r="A18" s="31"/>
      <c r="B18" s="37" t="s">
        <v>92</v>
      </c>
      <c r="C18" s="238">
        <f>SUM(MAX(OPSSIMS!G19:J19),MAX(OPSSIMS!G20:J20),OPSSIMS!G24,OPSSIMS!G26,OPSSIMS!G27,MAX(OPSSIMS!G28:J28))</f>
        <v>0</v>
      </c>
      <c r="D18" s="236">
        <f>C18/24*100</f>
        <v>0</v>
      </c>
      <c r="E18" s="237">
        <f>VLOOKUP(C18,AK5:AL29,2,FALSE)</f>
        <v>0</v>
      </c>
      <c r="F18" s="113"/>
      <c r="G18" s="225" t="s">
        <v>93</v>
      </c>
      <c r="H18" s="225"/>
      <c r="I18" s="223">
        <v>0</v>
      </c>
      <c r="J18" s="228" t="s">
        <v>94</v>
      </c>
      <c r="K18" s="226" t="s">
        <v>95</v>
      </c>
      <c r="L18" s="226" t="s">
        <v>96</v>
      </c>
      <c r="M18" s="226" t="s">
        <v>97</v>
      </c>
      <c r="N18" s="30"/>
      <c r="AH18" s="18">
        <v>13</v>
      </c>
      <c r="AI18" s="19" t="s">
        <v>77</v>
      </c>
      <c r="AJ18" s="15"/>
      <c r="AK18" s="18">
        <v>13</v>
      </c>
      <c r="AL18" s="19">
        <v>3</v>
      </c>
      <c r="AM18" s="15"/>
      <c r="AN18" s="15"/>
      <c r="AO18" s="15"/>
      <c r="AP18" s="15"/>
      <c r="AQ18" s="18">
        <v>13</v>
      </c>
      <c r="AR18" s="19">
        <v>3</v>
      </c>
      <c r="AS18" s="15"/>
      <c r="AT18" s="15"/>
      <c r="AU18" s="15"/>
      <c r="AV18" s="15"/>
      <c r="AW18" s="18">
        <v>13</v>
      </c>
      <c r="AX18" s="19">
        <v>1</v>
      </c>
    </row>
    <row r="19" spans="1:50" ht="15" customHeight="1">
      <c r="A19" s="31"/>
      <c r="B19" s="36" t="s">
        <v>98</v>
      </c>
      <c r="C19" s="238"/>
      <c r="D19" s="236"/>
      <c r="E19" s="237"/>
      <c r="F19" s="33"/>
      <c r="G19" s="225"/>
      <c r="H19" s="225"/>
      <c r="I19" s="224"/>
      <c r="J19" s="229"/>
      <c r="K19" s="227"/>
      <c r="L19" s="224"/>
      <c r="M19" s="224"/>
      <c r="N19" s="30"/>
      <c r="AH19" s="18">
        <v>14</v>
      </c>
      <c r="AI19" s="19" t="s">
        <v>77</v>
      </c>
      <c r="AJ19" s="15"/>
      <c r="AK19" s="18">
        <v>14</v>
      </c>
      <c r="AL19" s="19">
        <v>3</v>
      </c>
      <c r="AM19" s="15"/>
      <c r="AN19" s="15"/>
      <c r="AO19" s="15"/>
      <c r="AP19" s="15"/>
      <c r="AQ19" s="18">
        <v>14</v>
      </c>
      <c r="AR19" s="19">
        <v>3</v>
      </c>
      <c r="AS19" s="15"/>
      <c r="AT19" s="15"/>
      <c r="AU19" s="15"/>
      <c r="AV19" s="15"/>
      <c r="AW19" s="18">
        <v>14</v>
      </c>
      <c r="AX19" s="19">
        <v>1</v>
      </c>
    </row>
    <row r="20" spans="1:50" ht="15" customHeight="1">
      <c r="A20" s="31"/>
      <c r="B20" s="37" t="s">
        <v>46</v>
      </c>
      <c r="C20" s="238">
        <f>SUM(MAX(OPSSIMS!G29:J29),MAX(OPSSIMS!G30:J30))</f>
        <v>0</v>
      </c>
      <c r="D20" s="236">
        <f>C20/8*100</f>
        <v>0</v>
      </c>
      <c r="E20" s="237">
        <f>VLOOKUP(C20,AN5:AO13,2,FALSE)</f>
        <v>0</v>
      </c>
      <c r="F20" s="33"/>
      <c r="G20" s="225" t="s">
        <v>99</v>
      </c>
      <c r="H20" s="225"/>
      <c r="I20" s="223">
        <v>0</v>
      </c>
      <c r="J20" s="228" t="s">
        <v>100</v>
      </c>
      <c r="K20" s="226" t="s">
        <v>101</v>
      </c>
      <c r="L20" s="226" t="s">
        <v>102</v>
      </c>
      <c r="M20" s="226" t="s">
        <v>103</v>
      </c>
      <c r="N20" s="30"/>
      <c r="AH20" s="18">
        <v>15</v>
      </c>
      <c r="AI20" s="19" t="s">
        <v>77</v>
      </c>
      <c r="AJ20" s="15"/>
      <c r="AK20" s="18">
        <v>15</v>
      </c>
      <c r="AL20" s="19">
        <v>3</v>
      </c>
      <c r="AM20" s="15"/>
      <c r="AN20" s="15"/>
      <c r="AO20" s="15"/>
      <c r="AP20" s="15"/>
      <c r="AQ20" s="18">
        <v>15</v>
      </c>
      <c r="AR20" s="19">
        <v>3</v>
      </c>
      <c r="AS20" s="15"/>
      <c r="AT20" s="15"/>
      <c r="AU20" s="15"/>
      <c r="AV20" s="15"/>
      <c r="AW20" s="18">
        <v>15</v>
      </c>
      <c r="AX20" s="19">
        <v>1</v>
      </c>
    </row>
    <row r="21" spans="1:50" ht="15" customHeight="1">
      <c r="A21" s="31"/>
      <c r="B21" s="36" t="s">
        <v>104</v>
      </c>
      <c r="C21" s="238"/>
      <c r="D21" s="236"/>
      <c r="E21" s="237"/>
      <c r="F21" s="33"/>
      <c r="G21" s="225"/>
      <c r="H21" s="225"/>
      <c r="I21" s="224"/>
      <c r="J21" s="229"/>
      <c r="K21" s="227"/>
      <c r="L21" s="224"/>
      <c r="M21" s="224"/>
      <c r="N21" s="30"/>
      <c r="AH21" s="18">
        <v>16</v>
      </c>
      <c r="AI21" s="19" t="s">
        <v>77</v>
      </c>
      <c r="AJ21" s="15"/>
      <c r="AK21" s="18">
        <v>16</v>
      </c>
      <c r="AL21" s="19">
        <v>3</v>
      </c>
      <c r="AM21" s="15"/>
      <c r="AN21" s="15"/>
      <c r="AO21" s="15"/>
      <c r="AP21" s="15"/>
      <c r="AQ21" s="18">
        <v>16</v>
      </c>
      <c r="AR21" s="19">
        <v>4</v>
      </c>
      <c r="AS21" s="15"/>
      <c r="AT21" s="15"/>
      <c r="AU21" s="15"/>
      <c r="AV21" s="15"/>
      <c r="AW21" s="18">
        <v>16</v>
      </c>
      <c r="AX21" s="19">
        <v>1</v>
      </c>
    </row>
    <row r="22" spans="1:50" ht="15" customHeight="1">
      <c r="A22" s="31"/>
      <c r="B22" s="37" t="s">
        <v>49</v>
      </c>
      <c r="C22" s="238">
        <f>SUM(OPSSIMS!G31,MAX(OPSSIMS!G33:J33),MAX(OPSSIMS!G34:J34),MAX(OPSSIMS!G35:J35),MAX(OPSSIMS!G36:J36))</f>
        <v>0</v>
      </c>
      <c r="D22" s="236">
        <f>C22/20*100</f>
        <v>0</v>
      </c>
      <c r="E22" s="237">
        <f>VLOOKUP(C22,AQ5:AR25,2,FALSE)</f>
        <v>0</v>
      </c>
      <c r="F22" s="33"/>
      <c r="G22" s="225" t="s">
        <v>105</v>
      </c>
      <c r="H22" s="225"/>
      <c r="I22" s="223">
        <v>0</v>
      </c>
      <c r="J22" s="228" t="s">
        <v>106</v>
      </c>
      <c r="K22" s="226" t="s">
        <v>107</v>
      </c>
      <c r="L22" s="226" t="s">
        <v>108</v>
      </c>
      <c r="M22" s="226" t="s">
        <v>109</v>
      </c>
      <c r="N22" s="30"/>
      <c r="AH22" s="18">
        <v>17</v>
      </c>
      <c r="AI22" s="19" t="s">
        <v>78</v>
      </c>
      <c r="AJ22" s="15"/>
      <c r="AK22" s="18">
        <v>17</v>
      </c>
      <c r="AL22" s="19">
        <v>3</v>
      </c>
      <c r="AM22" s="15"/>
      <c r="AN22" s="15"/>
      <c r="AO22" s="15"/>
      <c r="AP22" s="15"/>
      <c r="AQ22" s="18">
        <v>17</v>
      </c>
      <c r="AR22" s="19">
        <v>4</v>
      </c>
      <c r="AS22" s="15"/>
      <c r="AT22" s="15"/>
      <c r="AU22" s="15"/>
      <c r="AV22" s="15"/>
      <c r="AW22" s="18">
        <v>17</v>
      </c>
      <c r="AX22" s="19">
        <v>1</v>
      </c>
    </row>
    <row r="23" spans="1:50" ht="15" customHeight="1">
      <c r="A23" s="31"/>
      <c r="B23" s="36" t="s">
        <v>110</v>
      </c>
      <c r="C23" s="238"/>
      <c r="D23" s="236"/>
      <c r="E23" s="237"/>
      <c r="F23" s="33"/>
      <c r="G23" s="225"/>
      <c r="H23" s="225"/>
      <c r="I23" s="224"/>
      <c r="J23" s="229"/>
      <c r="K23" s="227"/>
      <c r="L23" s="224"/>
      <c r="M23" s="224"/>
      <c r="N23" s="30"/>
      <c r="AH23" s="18">
        <v>18</v>
      </c>
      <c r="AI23" s="19" t="s">
        <v>78</v>
      </c>
      <c r="AJ23" s="15"/>
      <c r="AK23" s="18">
        <v>18</v>
      </c>
      <c r="AL23" s="19">
        <v>3</v>
      </c>
      <c r="AM23" s="15"/>
      <c r="AN23" s="15"/>
      <c r="AO23" s="15"/>
      <c r="AP23" s="15"/>
      <c r="AQ23" s="18">
        <v>18</v>
      </c>
      <c r="AR23" s="19">
        <v>4</v>
      </c>
      <c r="AS23" s="15"/>
      <c r="AT23" s="15"/>
      <c r="AU23" s="15"/>
      <c r="AV23" s="15"/>
      <c r="AW23" s="18">
        <v>18</v>
      </c>
      <c r="AX23" s="19">
        <v>1</v>
      </c>
    </row>
    <row r="24" spans="1:50" ht="15" customHeight="1">
      <c r="A24" s="31"/>
      <c r="B24" s="37" t="s">
        <v>52</v>
      </c>
      <c r="C24" s="238">
        <f>SUM(MAX(OPSSIMS!G37:J37),MAX(OPSSIMS!G39:J39),MAX(OPSSIMS!G40:J40))</f>
        <v>0</v>
      </c>
      <c r="D24" s="236">
        <f>C24/12*100</f>
        <v>0</v>
      </c>
      <c r="E24" s="237">
        <f>VLOOKUP(C24,AT5:AU17,2,FALSE)</f>
        <v>0</v>
      </c>
      <c r="F24" s="33"/>
      <c r="G24" s="225" t="s">
        <v>111</v>
      </c>
      <c r="H24" s="225"/>
      <c r="I24" s="223">
        <v>0</v>
      </c>
      <c r="J24" s="228" t="s">
        <v>87</v>
      </c>
      <c r="K24" s="226" t="s">
        <v>88</v>
      </c>
      <c r="L24" s="226" t="s">
        <v>89</v>
      </c>
      <c r="M24" s="226" t="s">
        <v>90</v>
      </c>
      <c r="N24" s="30"/>
      <c r="AH24" s="18">
        <v>19</v>
      </c>
      <c r="AI24" s="19" t="s">
        <v>78</v>
      </c>
      <c r="AJ24" s="15"/>
      <c r="AK24" s="18">
        <v>19</v>
      </c>
      <c r="AL24" s="19">
        <v>4</v>
      </c>
      <c r="AM24" s="15"/>
      <c r="AN24" s="15"/>
      <c r="AO24" s="15"/>
      <c r="AP24" s="15"/>
      <c r="AQ24" s="18">
        <v>19</v>
      </c>
      <c r="AR24" s="19">
        <v>4</v>
      </c>
      <c r="AS24" s="15"/>
      <c r="AT24" s="15"/>
      <c r="AU24" s="15"/>
      <c r="AV24" s="15"/>
      <c r="AW24" s="18">
        <v>19</v>
      </c>
      <c r="AX24" s="19">
        <v>1</v>
      </c>
    </row>
    <row r="25" spans="1:50" ht="15" customHeight="1" thickBot="1">
      <c r="A25" s="31"/>
      <c r="B25" s="38" t="s">
        <v>91</v>
      </c>
      <c r="C25" s="253"/>
      <c r="D25" s="252"/>
      <c r="E25" s="251"/>
      <c r="F25" s="33"/>
      <c r="G25" s="225"/>
      <c r="H25" s="225"/>
      <c r="I25" s="224"/>
      <c r="J25" s="229"/>
      <c r="K25" s="227"/>
      <c r="L25" s="227"/>
      <c r="M25" s="227"/>
      <c r="N25" s="30"/>
      <c r="AH25" s="18">
        <v>20</v>
      </c>
      <c r="AI25" s="19" t="s">
        <v>78</v>
      </c>
      <c r="AJ25" s="15"/>
      <c r="AK25" s="18">
        <v>20</v>
      </c>
      <c r="AL25" s="19">
        <v>4</v>
      </c>
      <c r="AM25" s="15"/>
      <c r="AN25" s="15"/>
      <c r="AO25" s="15"/>
      <c r="AP25" s="15"/>
      <c r="AQ25" s="20">
        <v>20</v>
      </c>
      <c r="AR25" s="21">
        <v>4</v>
      </c>
      <c r="AS25" s="15"/>
      <c r="AT25" s="15"/>
      <c r="AU25" s="15"/>
      <c r="AV25" s="15"/>
      <c r="AW25" s="18">
        <v>20</v>
      </c>
      <c r="AX25" s="19">
        <v>2</v>
      </c>
    </row>
    <row r="26" spans="1:50" ht="15" customHeight="1">
      <c r="A26" s="31"/>
      <c r="B26" s="39" t="s">
        <v>112</v>
      </c>
      <c r="C26" s="245">
        <f>SUM(C16:C24)</f>
        <v>0</v>
      </c>
      <c r="D26" s="256">
        <f>C26/76*100</f>
        <v>0</v>
      </c>
      <c r="E26" s="254">
        <f>VLOOKUP(C26,AW5:AX65,2,FALSE)</f>
        <v>0</v>
      </c>
      <c r="F26" s="40">
        <f>100-D26</f>
        <v>100</v>
      </c>
      <c r="G26" s="225" t="s">
        <v>113</v>
      </c>
      <c r="H26" s="225"/>
      <c r="I26" s="223">
        <v>0</v>
      </c>
      <c r="J26" s="228" t="s">
        <v>114</v>
      </c>
      <c r="K26" s="226" t="s">
        <v>115</v>
      </c>
      <c r="L26" s="226" t="s">
        <v>116</v>
      </c>
      <c r="M26" s="226" t="s">
        <v>117</v>
      </c>
      <c r="N26" s="30"/>
      <c r="AH26" s="18">
        <v>21</v>
      </c>
      <c r="AI26" s="19" t="s">
        <v>79</v>
      </c>
      <c r="AJ26" s="15"/>
      <c r="AK26" s="18">
        <v>21</v>
      </c>
      <c r="AL26" s="19">
        <v>4</v>
      </c>
      <c r="AM26" s="15"/>
      <c r="AN26" s="15"/>
      <c r="AO26" s="15"/>
      <c r="AP26" s="15"/>
      <c r="AQ26" s="15"/>
      <c r="AR26" s="15"/>
      <c r="AS26" s="15"/>
      <c r="AT26" s="15"/>
      <c r="AU26" s="15"/>
      <c r="AV26" s="15"/>
      <c r="AW26" s="18">
        <v>21</v>
      </c>
      <c r="AX26" s="19">
        <v>2</v>
      </c>
    </row>
    <row r="27" spans="1:50" ht="15" customHeight="1" thickBot="1">
      <c r="A27" s="31"/>
      <c r="B27" s="41" t="s">
        <v>118</v>
      </c>
      <c r="C27" s="246"/>
      <c r="D27" s="257"/>
      <c r="E27" s="255"/>
      <c r="F27" s="42"/>
      <c r="G27" s="225"/>
      <c r="H27" s="225"/>
      <c r="I27" s="224"/>
      <c r="J27" s="229"/>
      <c r="K27" s="227"/>
      <c r="L27" s="224"/>
      <c r="M27" s="224"/>
      <c r="N27" s="30"/>
      <c r="AH27" s="18">
        <v>22</v>
      </c>
      <c r="AI27" s="19" t="s">
        <v>79</v>
      </c>
      <c r="AJ27" s="15"/>
      <c r="AK27" s="18">
        <v>22</v>
      </c>
      <c r="AL27" s="19">
        <v>4</v>
      </c>
      <c r="AM27" s="15"/>
      <c r="AN27" s="15"/>
      <c r="AO27" s="15"/>
      <c r="AP27" s="15"/>
      <c r="AQ27" s="15"/>
      <c r="AR27" s="15"/>
      <c r="AS27" s="15"/>
      <c r="AT27" s="15"/>
      <c r="AU27" s="15"/>
      <c r="AV27" s="15"/>
      <c r="AW27" s="18">
        <v>22</v>
      </c>
      <c r="AX27" s="19">
        <v>2</v>
      </c>
    </row>
    <row r="28" spans="1:50" ht="15" customHeight="1">
      <c r="A28" s="31"/>
      <c r="B28" s="33"/>
      <c r="C28" s="33"/>
      <c r="D28" s="43"/>
      <c r="E28" s="33"/>
      <c r="F28" s="43"/>
      <c r="G28" s="33"/>
      <c r="H28" s="33"/>
      <c r="I28" s="33"/>
      <c r="J28" s="34"/>
      <c r="K28" s="30"/>
      <c r="L28" s="30"/>
      <c r="M28" s="30"/>
      <c r="N28" s="30"/>
      <c r="AH28" s="18">
        <v>23</v>
      </c>
      <c r="AI28" s="19" t="s">
        <v>79</v>
      </c>
      <c r="AJ28" s="15"/>
      <c r="AK28" s="18">
        <v>23</v>
      </c>
      <c r="AL28" s="19">
        <v>4</v>
      </c>
      <c r="AM28" s="15"/>
      <c r="AN28" s="15"/>
      <c r="AO28" s="15"/>
      <c r="AP28" s="15"/>
      <c r="AQ28" s="15"/>
      <c r="AR28" s="15"/>
      <c r="AS28" s="15"/>
      <c r="AT28" s="15"/>
      <c r="AU28" s="15"/>
      <c r="AV28" s="15"/>
      <c r="AW28" s="18">
        <v>23</v>
      </c>
      <c r="AX28" s="19">
        <v>2</v>
      </c>
    </row>
    <row r="29" spans="1:50" ht="15" customHeight="1" thickBot="1">
      <c r="A29" s="31"/>
      <c r="B29" s="33"/>
      <c r="C29" s="33"/>
      <c r="D29" s="43"/>
      <c r="E29" s="33"/>
      <c r="F29" s="43"/>
      <c r="G29" s="33"/>
      <c r="H29" s="33"/>
      <c r="I29" s="33"/>
      <c r="J29" s="34"/>
      <c r="K29" s="30"/>
      <c r="L29" s="30"/>
      <c r="M29" s="30"/>
      <c r="N29" s="30"/>
      <c r="AH29" s="18">
        <v>24</v>
      </c>
      <c r="AI29" s="19" t="s">
        <v>79</v>
      </c>
      <c r="AJ29" s="15"/>
      <c r="AK29" s="20">
        <v>24</v>
      </c>
      <c r="AL29" s="21">
        <v>4</v>
      </c>
      <c r="AM29" s="15"/>
      <c r="AN29" s="15"/>
      <c r="AO29" s="15"/>
      <c r="AP29" s="15"/>
      <c r="AQ29" s="15"/>
      <c r="AR29" s="15"/>
      <c r="AS29" s="15"/>
      <c r="AT29" s="15"/>
      <c r="AU29" s="15"/>
      <c r="AV29" s="15"/>
      <c r="AW29" s="18">
        <v>24</v>
      </c>
      <c r="AX29" s="19">
        <v>2</v>
      </c>
    </row>
    <row r="30" spans="1:50" ht="15" customHeight="1">
      <c r="A30" s="31"/>
      <c r="B30" s="33"/>
      <c r="C30" s="33"/>
      <c r="D30" s="43"/>
      <c r="E30" s="33"/>
      <c r="F30" s="43"/>
      <c r="G30" s="33"/>
      <c r="H30" s="33"/>
      <c r="I30" s="33"/>
      <c r="J30" s="34"/>
      <c r="K30" s="30"/>
      <c r="L30" s="30"/>
      <c r="M30" s="30"/>
      <c r="N30" s="30"/>
      <c r="AH30" s="18">
        <v>25</v>
      </c>
      <c r="AI30" s="19" t="s">
        <v>79</v>
      </c>
      <c r="AJ30" s="15"/>
      <c r="AK30" s="15"/>
      <c r="AL30" s="15"/>
      <c r="AM30" s="15"/>
      <c r="AN30" s="15"/>
      <c r="AO30" s="15"/>
      <c r="AP30" s="15"/>
      <c r="AQ30" s="15"/>
      <c r="AR30" s="15"/>
      <c r="AS30" s="15"/>
      <c r="AT30" s="15"/>
      <c r="AU30" s="15"/>
      <c r="AV30" s="15"/>
      <c r="AW30" s="18">
        <v>25</v>
      </c>
      <c r="AX30" s="19">
        <v>2</v>
      </c>
    </row>
    <row r="31" spans="1:50" ht="15" customHeight="1">
      <c r="A31" s="31"/>
      <c r="B31" s="33"/>
      <c r="C31" s="33"/>
      <c r="D31" s="43"/>
      <c r="E31" s="33"/>
      <c r="F31" s="43"/>
      <c r="G31" s="33"/>
      <c r="H31" s="33"/>
      <c r="I31" s="33"/>
      <c r="J31" s="34"/>
      <c r="K31" s="30"/>
      <c r="L31" s="30"/>
      <c r="M31" s="30"/>
      <c r="N31" s="30"/>
      <c r="AH31" s="18">
        <v>26</v>
      </c>
      <c r="AI31" s="19" t="s">
        <v>79</v>
      </c>
      <c r="AJ31" s="15"/>
      <c r="AK31" s="15"/>
      <c r="AL31" s="15"/>
      <c r="AM31" s="15"/>
      <c r="AN31" s="15"/>
      <c r="AO31" s="15"/>
      <c r="AP31" s="15"/>
      <c r="AQ31" s="15"/>
      <c r="AR31" s="15"/>
      <c r="AS31" s="15"/>
      <c r="AT31" s="15"/>
      <c r="AU31" s="15"/>
      <c r="AV31" s="15"/>
      <c r="AW31" s="18">
        <v>26</v>
      </c>
      <c r="AX31" s="19">
        <v>2</v>
      </c>
    </row>
    <row r="32" spans="1:50" ht="15" customHeight="1" thickBot="1">
      <c r="A32" s="31"/>
      <c r="B32" s="33"/>
      <c r="C32" s="33"/>
      <c r="D32" s="43"/>
      <c r="E32" s="33"/>
      <c r="F32" s="43"/>
      <c r="G32" s="33"/>
      <c r="H32" s="33"/>
      <c r="I32" s="33"/>
      <c r="J32" s="34"/>
      <c r="K32" s="30"/>
      <c r="L32" s="30"/>
      <c r="M32" s="30"/>
      <c r="N32" s="30"/>
      <c r="AH32" s="20">
        <v>27</v>
      </c>
      <c r="AI32" s="21" t="s">
        <v>79</v>
      </c>
      <c r="AJ32" s="15"/>
      <c r="AK32" s="15"/>
      <c r="AL32" s="15"/>
      <c r="AM32" s="15"/>
      <c r="AN32" s="15"/>
      <c r="AO32" s="15"/>
      <c r="AP32" s="15"/>
      <c r="AQ32" s="15"/>
      <c r="AR32" s="15"/>
      <c r="AS32" s="15"/>
      <c r="AT32" s="15"/>
      <c r="AU32" s="15"/>
      <c r="AV32" s="15"/>
      <c r="AW32" s="18">
        <v>27</v>
      </c>
      <c r="AX32" s="19">
        <v>2</v>
      </c>
    </row>
    <row r="33" spans="1:50" ht="15" customHeight="1">
      <c r="A33" s="31"/>
      <c r="B33" s="33"/>
      <c r="C33" s="33"/>
      <c r="D33" s="43"/>
      <c r="E33" s="33"/>
      <c r="F33" s="43"/>
      <c r="G33" s="33"/>
      <c r="H33" s="33"/>
      <c r="I33" s="33"/>
      <c r="J33" s="34"/>
      <c r="K33" s="30"/>
      <c r="L33" s="30"/>
      <c r="M33" s="30"/>
      <c r="N33" s="30"/>
      <c r="AH33" s="15"/>
      <c r="AI33" s="15"/>
      <c r="AJ33" s="15"/>
      <c r="AK33" s="15"/>
      <c r="AL33" s="15"/>
      <c r="AM33" s="15"/>
      <c r="AN33" s="15"/>
      <c r="AO33" s="15"/>
      <c r="AP33" s="15"/>
      <c r="AQ33" s="15"/>
      <c r="AR33" s="15"/>
      <c r="AS33" s="15"/>
      <c r="AT33" s="15"/>
      <c r="AU33" s="15"/>
      <c r="AV33" s="15"/>
      <c r="AW33" s="18">
        <v>28</v>
      </c>
      <c r="AX33" s="19">
        <v>2</v>
      </c>
    </row>
    <row r="34" spans="1:50" ht="15" customHeight="1">
      <c r="A34" s="31"/>
      <c r="B34" s="33"/>
      <c r="C34" s="33"/>
      <c r="D34" s="43"/>
      <c r="E34" s="33"/>
      <c r="F34" s="43"/>
      <c r="G34" s="33"/>
      <c r="H34" s="33"/>
      <c r="I34" s="33"/>
      <c r="J34" s="34"/>
      <c r="K34" s="30"/>
      <c r="L34" s="30"/>
      <c r="M34" s="30"/>
      <c r="N34" s="30"/>
      <c r="AH34" s="15"/>
      <c r="AI34" s="15"/>
      <c r="AJ34" s="15"/>
      <c r="AK34" s="15"/>
      <c r="AL34" s="15"/>
      <c r="AM34" s="15"/>
      <c r="AN34" s="15"/>
      <c r="AO34" s="15"/>
      <c r="AP34" s="15"/>
      <c r="AQ34" s="15"/>
      <c r="AR34" s="15"/>
      <c r="AS34" s="15"/>
      <c r="AT34" s="15"/>
      <c r="AU34" s="15"/>
      <c r="AV34" s="15"/>
      <c r="AW34" s="18">
        <v>29</v>
      </c>
      <c r="AX34" s="19">
        <v>2</v>
      </c>
    </row>
    <row r="35" spans="1:50" ht="15" customHeight="1">
      <c r="A35" s="31"/>
      <c r="B35" s="33"/>
      <c r="C35" s="33"/>
      <c r="D35" s="43"/>
      <c r="E35" s="33"/>
      <c r="F35" s="43"/>
      <c r="G35" s="33"/>
      <c r="H35" s="33"/>
      <c r="I35" s="33"/>
      <c r="J35" s="34"/>
      <c r="K35" s="30"/>
      <c r="L35" s="30"/>
      <c r="M35" s="30"/>
      <c r="N35" s="30"/>
      <c r="AH35" s="15"/>
      <c r="AI35" s="15"/>
      <c r="AJ35" s="15"/>
      <c r="AK35" s="15"/>
      <c r="AL35" s="15"/>
      <c r="AM35" s="15"/>
      <c r="AN35" s="15"/>
      <c r="AO35" s="15"/>
      <c r="AP35" s="15"/>
      <c r="AQ35" s="15"/>
      <c r="AR35" s="15"/>
      <c r="AS35" s="15"/>
      <c r="AT35" s="15"/>
      <c r="AU35" s="15"/>
      <c r="AV35" s="15"/>
      <c r="AW35" s="18">
        <v>30</v>
      </c>
      <c r="AX35" s="19">
        <v>2</v>
      </c>
    </row>
    <row r="36" spans="1:50" ht="15" customHeight="1">
      <c r="A36" s="31"/>
      <c r="B36" s="33"/>
      <c r="C36" s="33"/>
      <c r="D36" s="43"/>
      <c r="E36" s="33"/>
      <c r="F36" s="43"/>
      <c r="G36" s="33"/>
      <c r="H36" s="33"/>
      <c r="I36" s="33"/>
      <c r="J36" s="34"/>
      <c r="K36" s="30"/>
      <c r="L36" s="30"/>
      <c r="M36" s="30"/>
      <c r="N36" s="30"/>
      <c r="AH36" s="15"/>
      <c r="AI36" s="15"/>
      <c r="AJ36" s="15"/>
      <c r="AK36" s="15"/>
      <c r="AL36" s="15"/>
      <c r="AM36" s="15"/>
      <c r="AN36" s="15"/>
      <c r="AO36" s="15"/>
      <c r="AP36" s="15"/>
      <c r="AQ36" s="15"/>
      <c r="AR36" s="15"/>
      <c r="AS36" s="15"/>
      <c r="AT36" s="15"/>
      <c r="AU36" s="15"/>
      <c r="AV36" s="15"/>
      <c r="AW36" s="18">
        <v>31</v>
      </c>
      <c r="AX36" s="19">
        <v>2</v>
      </c>
    </row>
    <row r="37" spans="1:50" ht="15" customHeight="1">
      <c r="A37" s="31"/>
      <c r="B37" s="33"/>
      <c r="C37" s="33"/>
      <c r="D37" s="43"/>
      <c r="E37" s="33"/>
      <c r="F37" s="43"/>
      <c r="G37" s="33"/>
      <c r="H37" s="33"/>
      <c r="I37" s="33"/>
      <c r="J37" s="34"/>
      <c r="K37" s="30"/>
      <c r="L37" s="30"/>
      <c r="M37" s="30"/>
      <c r="N37" s="30"/>
      <c r="AH37" s="15"/>
      <c r="AI37" s="15"/>
      <c r="AJ37" s="15"/>
      <c r="AK37" s="15"/>
      <c r="AL37" s="15"/>
      <c r="AM37" s="15"/>
      <c r="AN37" s="15"/>
      <c r="AO37" s="15"/>
      <c r="AP37" s="15"/>
      <c r="AQ37" s="15"/>
      <c r="AR37" s="15"/>
      <c r="AS37" s="15"/>
      <c r="AT37" s="15"/>
      <c r="AU37" s="15"/>
      <c r="AV37" s="15"/>
      <c r="AW37" s="18">
        <v>32</v>
      </c>
      <c r="AX37" s="19">
        <v>2</v>
      </c>
    </row>
    <row r="38" spans="1:50" ht="15" customHeight="1">
      <c r="A38" s="31"/>
      <c r="B38" s="33"/>
      <c r="C38" s="33"/>
      <c r="D38" s="43"/>
      <c r="E38" s="33"/>
      <c r="F38" s="43"/>
      <c r="G38" s="33"/>
      <c r="H38" s="33"/>
      <c r="I38" s="33"/>
      <c r="J38" s="34"/>
      <c r="K38" s="30"/>
      <c r="L38" s="30"/>
      <c r="M38" s="30"/>
      <c r="N38" s="30"/>
      <c r="AH38" s="15"/>
      <c r="AI38" s="15"/>
      <c r="AJ38" s="15"/>
      <c r="AK38" s="15"/>
      <c r="AL38" s="15"/>
      <c r="AM38" s="15"/>
      <c r="AN38" s="15"/>
      <c r="AO38" s="15"/>
      <c r="AP38" s="15"/>
      <c r="AQ38" s="15"/>
      <c r="AR38" s="15"/>
      <c r="AS38" s="15"/>
      <c r="AT38" s="15"/>
      <c r="AU38" s="15"/>
      <c r="AV38" s="15"/>
      <c r="AW38" s="18">
        <v>33</v>
      </c>
      <c r="AX38" s="19">
        <v>2</v>
      </c>
    </row>
    <row r="39" spans="1:50" ht="15" customHeight="1">
      <c r="A39" s="31"/>
      <c r="B39" s="33"/>
      <c r="C39" s="33"/>
      <c r="D39" s="43"/>
      <c r="E39" s="33"/>
      <c r="F39" s="43"/>
      <c r="G39" s="33"/>
      <c r="H39" s="33"/>
      <c r="I39" s="33"/>
      <c r="J39" s="34"/>
      <c r="K39" s="30"/>
      <c r="L39" s="30"/>
      <c r="M39" s="30"/>
      <c r="N39" s="30"/>
      <c r="AH39" s="15"/>
      <c r="AI39" s="15"/>
      <c r="AJ39" s="15"/>
      <c r="AK39" s="15"/>
      <c r="AL39" s="15"/>
      <c r="AM39" s="15"/>
      <c r="AN39" s="15"/>
      <c r="AO39" s="15"/>
      <c r="AP39" s="15"/>
      <c r="AQ39" s="15"/>
      <c r="AR39" s="15"/>
      <c r="AS39" s="15"/>
      <c r="AT39" s="15"/>
      <c r="AU39" s="15"/>
      <c r="AV39" s="15"/>
      <c r="AW39" s="18">
        <v>34</v>
      </c>
      <c r="AX39" s="19">
        <v>2</v>
      </c>
    </row>
    <row r="40" spans="1:50" ht="15" customHeight="1">
      <c r="A40" s="31"/>
      <c r="B40" s="33"/>
      <c r="C40" s="33"/>
      <c r="D40" s="33"/>
      <c r="E40" s="33"/>
      <c r="F40" s="33"/>
      <c r="G40" s="33"/>
      <c r="H40" s="33"/>
      <c r="I40" s="33"/>
      <c r="J40" s="34"/>
      <c r="K40" s="30"/>
      <c r="L40" s="30"/>
      <c r="M40" s="30"/>
      <c r="N40" s="30"/>
      <c r="AH40" s="15"/>
      <c r="AI40" s="15"/>
      <c r="AJ40" s="15"/>
      <c r="AK40" s="15"/>
      <c r="AL40" s="15"/>
      <c r="AM40" s="15"/>
      <c r="AN40" s="15"/>
      <c r="AO40" s="15"/>
      <c r="AP40" s="15"/>
      <c r="AQ40" s="15"/>
      <c r="AR40" s="15"/>
      <c r="AS40" s="15"/>
      <c r="AT40" s="15"/>
      <c r="AU40" s="15"/>
      <c r="AV40" s="15"/>
      <c r="AW40" s="18">
        <v>35</v>
      </c>
      <c r="AX40" s="19">
        <v>2</v>
      </c>
    </row>
    <row r="41" spans="1:50" ht="15" customHeight="1">
      <c r="A41" s="31"/>
      <c r="B41" s="33"/>
      <c r="C41" s="33"/>
      <c r="D41" s="33"/>
      <c r="E41" s="33"/>
      <c r="F41" s="33"/>
      <c r="G41" s="33"/>
      <c r="H41" s="33"/>
      <c r="I41" s="33"/>
      <c r="J41" s="34"/>
      <c r="K41" s="30"/>
      <c r="L41" s="30"/>
      <c r="M41" s="30"/>
      <c r="N41" s="30"/>
      <c r="AH41" s="15"/>
      <c r="AI41" s="15"/>
      <c r="AJ41" s="15"/>
      <c r="AK41" s="15"/>
      <c r="AL41" s="15"/>
      <c r="AM41" s="15"/>
      <c r="AN41" s="15"/>
      <c r="AO41" s="15"/>
      <c r="AP41" s="15"/>
      <c r="AQ41" s="15"/>
      <c r="AR41" s="15"/>
      <c r="AS41" s="15"/>
      <c r="AT41" s="15"/>
      <c r="AU41" s="15"/>
      <c r="AV41" s="15"/>
      <c r="AW41" s="18">
        <v>36</v>
      </c>
      <c r="AX41" s="19">
        <v>2</v>
      </c>
    </row>
    <row r="42" spans="1:50" ht="15" customHeight="1">
      <c r="A42" s="31"/>
      <c r="B42" s="33"/>
      <c r="C42" s="33"/>
      <c r="D42" s="33"/>
      <c r="E42" s="33"/>
      <c r="F42" s="33"/>
      <c r="G42" s="33"/>
      <c r="H42" s="33"/>
      <c r="I42" s="33"/>
      <c r="J42" s="34"/>
      <c r="K42" s="30"/>
      <c r="L42" s="30"/>
      <c r="M42" s="30"/>
      <c r="N42" s="30"/>
      <c r="AH42" s="15"/>
      <c r="AI42" s="15"/>
      <c r="AJ42" s="15"/>
      <c r="AK42" s="15"/>
      <c r="AL42" s="15"/>
      <c r="AM42" s="15"/>
      <c r="AN42" s="15"/>
      <c r="AO42" s="15"/>
      <c r="AP42" s="15"/>
      <c r="AQ42" s="15"/>
      <c r="AR42" s="15"/>
      <c r="AS42" s="15"/>
      <c r="AT42" s="15"/>
      <c r="AU42" s="15"/>
      <c r="AV42" s="15"/>
      <c r="AW42" s="18">
        <v>37</v>
      </c>
      <c r="AX42" s="19">
        <v>2</v>
      </c>
    </row>
    <row r="43" spans="1:50" ht="15" customHeight="1">
      <c r="A43" s="31"/>
      <c r="B43" s="33"/>
      <c r="C43" s="33"/>
      <c r="D43" s="33"/>
      <c r="E43" s="33"/>
      <c r="F43" s="33"/>
      <c r="G43" s="33"/>
      <c r="H43" s="33"/>
      <c r="I43" s="33"/>
      <c r="J43" s="34"/>
      <c r="K43" s="30"/>
      <c r="L43" s="30"/>
      <c r="M43" s="30"/>
      <c r="N43" s="30"/>
      <c r="AH43" s="15"/>
      <c r="AI43" s="15"/>
      <c r="AJ43" s="15"/>
      <c r="AK43" s="15"/>
      <c r="AL43" s="15"/>
      <c r="AM43" s="15"/>
      <c r="AN43" s="15"/>
      <c r="AO43" s="15"/>
      <c r="AP43" s="15"/>
      <c r="AQ43" s="15"/>
      <c r="AR43" s="15"/>
      <c r="AS43" s="15"/>
      <c r="AT43" s="15"/>
      <c r="AU43" s="15"/>
      <c r="AV43" s="15"/>
      <c r="AW43" s="18">
        <v>38</v>
      </c>
      <c r="AX43" s="19">
        <v>2</v>
      </c>
    </row>
    <row r="44" spans="1:50" ht="15" customHeight="1">
      <c r="A44" s="31"/>
      <c r="B44" s="33"/>
      <c r="C44" s="33"/>
      <c r="D44" s="33"/>
      <c r="E44" s="33"/>
      <c r="F44" s="33"/>
      <c r="G44" s="33"/>
      <c r="H44" s="33"/>
      <c r="I44" s="33"/>
      <c r="J44" s="34"/>
      <c r="K44" s="30"/>
      <c r="L44" s="30"/>
      <c r="M44" s="30"/>
      <c r="N44" s="30"/>
      <c r="AH44" s="15"/>
      <c r="AI44" s="15"/>
      <c r="AJ44" s="15"/>
      <c r="AK44" s="15"/>
      <c r="AL44" s="15"/>
      <c r="AM44" s="15"/>
      <c r="AN44" s="15"/>
      <c r="AO44" s="15"/>
      <c r="AP44" s="15"/>
      <c r="AQ44" s="15"/>
      <c r="AR44" s="15"/>
      <c r="AS44" s="15"/>
      <c r="AT44" s="15"/>
      <c r="AU44" s="15"/>
      <c r="AV44" s="15"/>
      <c r="AW44" s="18">
        <v>39</v>
      </c>
      <c r="AX44" s="19">
        <v>3</v>
      </c>
    </row>
    <row r="45" spans="1:50" ht="15" customHeight="1">
      <c r="A45" s="31"/>
      <c r="B45" s="33"/>
      <c r="C45" s="33"/>
      <c r="D45" s="33"/>
      <c r="E45" s="33"/>
      <c r="F45" s="33"/>
      <c r="G45" s="33"/>
      <c r="H45" s="33"/>
      <c r="I45" s="33"/>
      <c r="J45" s="34"/>
      <c r="K45" s="30"/>
      <c r="L45" s="30"/>
      <c r="M45" s="30"/>
      <c r="N45" s="30"/>
      <c r="AH45" s="15"/>
      <c r="AI45" s="15"/>
      <c r="AJ45" s="15"/>
      <c r="AK45" s="15"/>
      <c r="AL45" s="15"/>
      <c r="AM45" s="15"/>
      <c r="AN45" s="15"/>
      <c r="AO45" s="15"/>
      <c r="AP45" s="15"/>
      <c r="AQ45" s="15"/>
      <c r="AR45" s="15"/>
      <c r="AS45" s="15"/>
      <c r="AT45" s="15"/>
      <c r="AU45" s="15"/>
      <c r="AV45" s="15"/>
      <c r="AW45" s="18">
        <v>40</v>
      </c>
      <c r="AX45" s="19">
        <v>3</v>
      </c>
    </row>
    <row r="46" spans="1:50" ht="15" customHeight="1">
      <c r="A46" s="31"/>
      <c r="B46" s="33"/>
      <c r="C46" s="33"/>
      <c r="D46" s="33"/>
      <c r="E46" s="33"/>
      <c r="F46" s="33"/>
      <c r="G46" s="33"/>
      <c r="H46" s="33"/>
      <c r="I46" s="33"/>
      <c r="J46" s="34"/>
      <c r="K46" s="30"/>
      <c r="L46" s="30"/>
      <c r="M46" s="30"/>
      <c r="N46" s="30"/>
      <c r="AH46" s="15"/>
      <c r="AI46" s="15"/>
      <c r="AJ46" s="15"/>
      <c r="AK46" s="15"/>
      <c r="AL46" s="15"/>
      <c r="AM46" s="15"/>
      <c r="AN46" s="15"/>
      <c r="AO46" s="15"/>
      <c r="AP46" s="15"/>
      <c r="AQ46" s="15"/>
      <c r="AR46" s="15"/>
      <c r="AS46" s="15"/>
      <c r="AT46" s="15"/>
      <c r="AU46" s="15"/>
      <c r="AV46" s="15"/>
      <c r="AW46" s="18">
        <v>41</v>
      </c>
      <c r="AX46" s="19">
        <v>3</v>
      </c>
    </row>
    <row r="47" spans="1:50" ht="15" customHeight="1">
      <c r="A47" s="31"/>
      <c r="B47" s="33"/>
      <c r="C47" s="33"/>
      <c r="D47" s="33"/>
      <c r="E47" s="33"/>
      <c r="F47" s="33"/>
      <c r="G47" s="33"/>
      <c r="H47" s="33"/>
      <c r="I47" s="33"/>
      <c r="J47" s="34"/>
      <c r="K47" s="30"/>
      <c r="L47" s="30"/>
      <c r="M47" s="30"/>
      <c r="N47" s="30"/>
      <c r="AH47" s="15"/>
      <c r="AI47" s="15"/>
      <c r="AJ47" s="15"/>
      <c r="AK47" s="15"/>
      <c r="AL47" s="15"/>
      <c r="AM47" s="15"/>
      <c r="AN47" s="15"/>
      <c r="AO47" s="15"/>
      <c r="AP47" s="15"/>
      <c r="AQ47" s="15"/>
      <c r="AR47" s="15"/>
      <c r="AS47" s="15"/>
      <c r="AT47" s="15"/>
      <c r="AU47" s="15"/>
      <c r="AV47" s="15"/>
      <c r="AW47" s="18">
        <v>42</v>
      </c>
      <c r="AX47" s="19">
        <v>3</v>
      </c>
    </row>
    <row r="48" spans="1:50" ht="15" customHeight="1">
      <c r="A48" s="31"/>
      <c r="B48" s="33"/>
      <c r="C48" s="33"/>
      <c r="D48" s="33"/>
      <c r="E48" s="33"/>
      <c r="F48" s="33"/>
      <c r="G48" s="33"/>
      <c r="H48" s="33"/>
      <c r="I48" s="33"/>
      <c r="J48" s="34"/>
      <c r="K48" s="30"/>
      <c r="L48" s="30"/>
      <c r="M48" s="30"/>
      <c r="N48" s="30"/>
      <c r="AH48" s="15"/>
      <c r="AI48" s="15"/>
      <c r="AJ48" s="15"/>
      <c r="AK48" s="15"/>
      <c r="AL48" s="15"/>
      <c r="AM48" s="15"/>
      <c r="AN48" s="15"/>
      <c r="AO48" s="15"/>
      <c r="AP48" s="15"/>
      <c r="AQ48" s="15"/>
      <c r="AR48" s="15"/>
      <c r="AS48" s="15"/>
      <c r="AT48" s="15"/>
      <c r="AU48" s="15"/>
      <c r="AV48" s="15"/>
      <c r="AW48" s="18">
        <v>43</v>
      </c>
      <c r="AX48" s="19">
        <v>3</v>
      </c>
    </row>
    <row r="49" spans="1:50" ht="15" customHeight="1">
      <c r="A49" s="31"/>
      <c r="B49" s="33"/>
      <c r="C49" s="33"/>
      <c r="D49" s="33"/>
      <c r="E49" s="33"/>
      <c r="F49" s="33"/>
      <c r="G49" s="33"/>
      <c r="H49" s="33"/>
      <c r="I49" s="33"/>
      <c r="J49" s="34"/>
      <c r="K49" s="30"/>
      <c r="L49" s="30"/>
      <c r="M49" s="30"/>
      <c r="N49" s="30"/>
      <c r="AH49" s="15"/>
      <c r="AI49" s="15"/>
      <c r="AJ49" s="15"/>
      <c r="AK49" s="15"/>
      <c r="AL49" s="15"/>
      <c r="AM49" s="15"/>
      <c r="AN49" s="15"/>
      <c r="AO49" s="15"/>
      <c r="AP49" s="15"/>
      <c r="AQ49" s="15"/>
      <c r="AR49" s="15"/>
      <c r="AS49" s="15"/>
      <c r="AT49" s="15"/>
      <c r="AU49" s="15"/>
      <c r="AV49" s="15"/>
      <c r="AW49" s="18">
        <v>44</v>
      </c>
      <c r="AX49" s="19">
        <v>3</v>
      </c>
    </row>
    <row r="50" spans="1:50" ht="15" customHeight="1">
      <c r="A50" s="31"/>
      <c r="B50" s="33"/>
      <c r="C50" s="33"/>
      <c r="D50" s="33"/>
      <c r="E50" s="33"/>
      <c r="F50" s="33"/>
      <c r="G50" s="33"/>
      <c r="H50" s="33"/>
      <c r="I50" s="33"/>
      <c r="J50" s="34"/>
      <c r="K50" s="30"/>
      <c r="L50" s="30"/>
      <c r="M50" s="30"/>
      <c r="N50" s="30"/>
      <c r="AH50" s="15"/>
      <c r="AI50" s="15"/>
      <c r="AJ50" s="15"/>
      <c r="AK50" s="15"/>
      <c r="AL50" s="15"/>
      <c r="AM50" s="15"/>
      <c r="AN50" s="15"/>
      <c r="AO50" s="15"/>
      <c r="AP50" s="15"/>
      <c r="AQ50" s="15"/>
      <c r="AR50" s="15"/>
      <c r="AS50" s="15"/>
      <c r="AT50" s="15"/>
      <c r="AU50" s="15"/>
      <c r="AV50" s="15"/>
      <c r="AW50" s="18">
        <v>45</v>
      </c>
      <c r="AX50" s="19">
        <v>3</v>
      </c>
    </row>
    <row r="51" spans="1:50">
      <c r="A51" s="27"/>
      <c r="B51" s="7"/>
      <c r="C51" s="7"/>
      <c r="D51" s="7"/>
      <c r="E51" s="7"/>
      <c r="F51" s="7"/>
      <c r="G51" s="7"/>
      <c r="H51" s="7"/>
      <c r="I51" s="7"/>
      <c r="J51" s="28"/>
      <c r="AH51" s="15"/>
      <c r="AI51" s="15"/>
      <c r="AJ51" s="15"/>
      <c r="AK51" s="15"/>
      <c r="AL51" s="15"/>
      <c r="AM51" s="15"/>
      <c r="AN51" s="15"/>
      <c r="AO51" s="15"/>
      <c r="AP51" s="15"/>
      <c r="AQ51" s="15"/>
      <c r="AR51" s="15"/>
      <c r="AS51" s="15"/>
      <c r="AT51" s="15"/>
      <c r="AU51" s="15"/>
      <c r="AV51" s="15"/>
      <c r="AW51" s="18">
        <v>46</v>
      </c>
      <c r="AX51" s="19">
        <v>3</v>
      </c>
    </row>
    <row r="52" spans="1:50" ht="18.5">
      <c r="A52" s="218" t="s">
        <v>56</v>
      </c>
      <c r="B52" s="219"/>
      <c r="C52" s="219"/>
      <c r="D52" s="219"/>
      <c r="E52" s="219"/>
      <c r="F52" s="219"/>
      <c r="G52" s="219"/>
      <c r="H52" s="219"/>
      <c r="I52" s="219"/>
      <c r="J52" s="219"/>
      <c r="K52" s="219"/>
      <c r="L52" s="219"/>
      <c r="M52" s="219"/>
      <c r="N52" s="219"/>
      <c r="AH52" s="15"/>
      <c r="AI52" s="15"/>
      <c r="AJ52" s="15"/>
      <c r="AK52" s="15"/>
      <c r="AL52" s="15"/>
      <c r="AM52" s="15"/>
      <c r="AN52" s="15"/>
      <c r="AO52" s="15"/>
      <c r="AP52" s="15"/>
      <c r="AQ52" s="15"/>
      <c r="AR52" s="15"/>
      <c r="AS52" s="15"/>
      <c r="AT52" s="15"/>
      <c r="AU52" s="15"/>
      <c r="AV52" s="15"/>
      <c r="AW52" s="18">
        <v>47</v>
      </c>
      <c r="AX52" s="19">
        <v>3</v>
      </c>
    </row>
    <row r="53" spans="1:50" ht="24" customHeight="1">
      <c r="A53" s="44"/>
      <c r="B53" s="45"/>
      <c r="C53" s="45"/>
      <c r="D53" s="45"/>
      <c r="E53" s="45"/>
      <c r="F53" s="45"/>
      <c r="G53" s="45"/>
      <c r="H53" s="45"/>
      <c r="I53" s="45"/>
      <c r="J53" s="46"/>
      <c r="K53" s="46"/>
      <c r="L53" s="46"/>
      <c r="M53" s="46"/>
      <c r="N53" s="46"/>
      <c r="AH53" s="15"/>
      <c r="AI53" s="15"/>
      <c r="AJ53" s="15"/>
      <c r="AK53" s="15"/>
      <c r="AL53" s="15"/>
      <c r="AM53" s="15"/>
      <c r="AN53" s="15"/>
      <c r="AO53" s="15"/>
      <c r="AP53" s="15"/>
      <c r="AQ53" s="15"/>
      <c r="AR53" s="15"/>
      <c r="AS53" s="15"/>
      <c r="AT53" s="15"/>
      <c r="AU53" s="15"/>
      <c r="AV53" s="15"/>
      <c r="AW53" s="18">
        <v>48</v>
      </c>
      <c r="AX53" s="19">
        <v>3</v>
      </c>
    </row>
    <row r="54" spans="1:50" ht="15.5">
      <c r="A54" s="45"/>
      <c r="B54" s="249" t="s">
        <v>119</v>
      </c>
      <c r="C54" s="250"/>
      <c r="D54" s="47" t="str" cm="1">
        <f t="array" ref="D54">_xlfn.IFS(OPSSIMS!G41=0,"Non",OPSSIMS!G41=1,"Oui")</f>
        <v>Non</v>
      </c>
      <c r="E54" s="45"/>
      <c r="F54" s="45"/>
      <c r="G54" s="45"/>
      <c r="H54" s="45"/>
      <c r="I54" s="45"/>
      <c r="J54" s="46"/>
      <c r="K54" s="46"/>
      <c r="L54" s="46"/>
      <c r="M54" s="46"/>
      <c r="N54" s="46"/>
      <c r="AH54" s="15"/>
      <c r="AI54" s="15"/>
      <c r="AJ54" s="15"/>
      <c r="AK54" s="15"/>
      <c r="AL54" s="15"/>
      <c r="AM54" s="15"/>
      <c r="AN54" s="15"/>
      <c r="AO54" s="15"/>
      <c r="AP54" s="15"/>
      <c r="AQ54" s="15"/>
      <c r="AR54" s="15"/>
      <c r="AS54" s="15"/>
      <c r="AT54" s="15"/>
      <c r="AU54" s="15"/>
      <c r="AV54" s="15"/>
      <c r="AW54" s="18">
        <v>49</v>
      </c>
      <c r="AX54" s="19">
        <v>3</v>
      </c>
    </row>
    <row r="55" spans="1:50" ht="23.15" customHeight="1">
      <c r="A55" s="44"/>
      <c r="B55" s="45"/>
      <c r="C55" s="45"/>
      <c r="D55" s="45"/>
      <c r="E55" s="45"/>
      <c r="F55" s="45"/>
      <c r="G55" s="45"/>
      <c r="H55" s="45"/>
      <c r="I55" s="45"/>
      <c r="J55" s="46"/>
      <c r="K55" s="46"/>
      <c r="L55" s="46"/>
      <c r="M55" s="46"/>
      <c r="N55" s="46"/>
      <c r="AH55" s="15"/>
      <c r="AI55" s="15"/>
      <c r="AJ55" s="15"/>
      <c r="AK55" s="15"/>
      <c r="AL55" s="15"/>
      <c r="AM55" s="15"/>
      <c r="AN55" s="15"/>
      <c r="AO55" s="15"/>
      <c r="AP55" s="15"/>
      <c r="AQ55" s="15"/>
      <c r="AR55" s="15"/>
      <c r="AS55" s="15"/>
      <c r="AT55" s="15"/>
      <c r="AU55" s="15"/>
      <c r="AV55" s="15"/>
      <c r="AW55" s="18">
        <v>50</v>
      </c>
      <c r="AX55" s="19">
        <v>3</v>
      </c>
    </row>
    <row r="56" spans="1:50">
      <c r="A56" s="48"/>
      <c r="J56" s="49"/>
      <c r="AH56" s="15"/>
      <c r="AI56" s="15"/>
      <c r="AJ56" s="15"/>
      <c r="AK56" s="15"/>
      <c r="AL56" s="15"/>
      <c r="AM56" s="15"/>
      <c r="AN56" s="15"/>
      <c r="AO56" s="15"/>
      <c r="AP56" s="15"/>
      <c r="AQ56" s="15"/>
      <c r="AR56" s="15"/>
      <c r="AS56" s="15"/>
      <c r="AT56" s="15"/>
      <c r="AU56" s="15"/>
      <c r="AV56" s="15"/>
      <c r="AW56" s="18">
        <v>51</v>
      </c>
      <c r="AX56" s="19">
        <v>3</v>
      </c>
    </row>
    <row r="57" spans="1:50" ht="18.5">
      <c r="A57" s="216" t="s">
        <v>120</v>
      </c>
      <c r="B57" s="217"/>
      <c r="C57" s="217"/>
      <c r="D57" s="217"/>
      <c r="E57" s="217"/>
      <c r="F57" s="217"/>
      <c r="G57" s="217"/>
      <c r="H57" s="217"/>
      <c r="I57" s="217"/>
      <c r="J57" s="217"/>
      <c r="K57" s="217"/>
      <c r="L57" s="217"/>
      <c r="M57" s="217"/>
      <c r="N57" s="217"/>
      <c r="AH57" s="15"/>
      <c r="AI57" s="15"/>
      <c r="AJ57" s="15"/>
      <c r="AK57" s="15"/>
      <c r="AL57" s="15"/>
      <c r="AM57" s="15"/>
      <c r="AN57" s="15"/>
      <c r="AO57" s="15"/>
      <c r="AP57" s="15"/>
      <c r="AQ57" s="15"/>
      <c r="AR57" s="15"/>
      <c r="AS57" s="15"/>
      <c r="AT57" s="15"/>
      <c r="AU57" s="15"/>
      <c r="AV57" s="15"/>
      <c r="AW57" s="18">
        <v>52</v>
      </c>
      <c r="AX57" s="19">
        <v>3</v>
      </c>
    </row>
    <row r="58" spans="1:50" ht="15" customHeight="1">
      <c r="A58" s="50"/>
      <c r="B58" s="51"/>
      <c r="C58" s="52"/>
      <c r="D58" s="52"/>
      <c r="E58" s="52"/>
      <c r="F58" s="52"/>
      <c r="G58" s="52"/>
      <c r="H58" s="52"/>
      <c r="I58" s="52"/>
      <c r="J58" s="53"/>
      <c r="K58" s="53"/>
      <c r="L58" s="53"/>
      <c r="M58" s="53"/>
      <c r="N58" s="53"/>
      <c r="AH58" s="15"/>
      <c r="AI58" s="15"/>
      <c r="AJ58" s="15"/>
      <c r="AK58" s="15"/>
      <c r="AL58" s="15"/>
      <c r="AM58" s="15"/>
      <c r="AN58" s="15"/>
      <c r="AO58" s="15"/>
      <c r="AP58" s="15"/>
      <c r="AQ58" s="15"/>
      <c r="AR58" s="15"/>
      <c r="AS58" s="15"/>
      <c r="AT58" s="15"/>
      <c r="AU58" s="15"/>
      <c r="AV58" s="15"/>
      <c r="AW58" s="18">
        <v>53</v>
      </c>
      <c r="AX58" s="19">
        <v>3</v>
      </c>
    </row>
    <row r="59" spans="1:50" ht="15" customHeight="1">
      <c r="A59" s="51"/>
      <c r="B59" s="247" t="s">
        <v>121</v>
      </c>
      <c r="C59" s="248"/>
      <c r="D59" s="47" t="str" cm="1">
        <f t="array" ref="D59">_xlfn.IFS(OPSSIMS!G45=0,"Non",OPSSIMS!G45=1,"Oui")</f>
        <v>Non</v>
      </c>
      <c r="E59" s="54"/>
      <c r="F59" s="54"/>
      <c r="G59" s="54"/>
      <c r="H59" s="54"/>
      <c r="I59" s="54"/>
      <c r="J59" s="55"/>
      <c r="K59" s="55"/>
      <c r="L59" s="55"/>
      <c r="M59" s="55"/>
      <c r="N59" s="55"/>
      <c r="AH59" s="15"/>
      <c r="AI59" s="15"/>
      <c r="AJ59" s="15"/>
      <c r="AK59" s="15"/>
      <c r="AL59" s="15"/>
      <c r="AM59" s="15"/>
      <c r="AN59" s="15"/>
      <c r="AO59" s="15"/>
      <c r="AP59" s="15"/>
      <c r="AQ59" s="15"/>
      <c r="AR59" s="15"/>
      <c r="AS59" s="15"/>
      <c r="AT59" s="15"/>
      <c r="AU59" s="15"/>
      <c r="AV59" s="15"/>
      <c r="AW59" s="18">
        <v>54</v>
      </c>
      <c r="AX59" s="19">
        <v>3</v>
      </c>
    </row>
    <row r="60" spans="1:50" ht="13.5" customHeight="1">
      <c r="A60" s="12"/>
      <c r="B60" s="13"/>
      <c r="C60" s="13"/>
      <c r="D60" s="13"/>
      <c r="E60" s="13"/>
      <c r="F60" s="13"/>
      <c r="G60" s="13"/>
      <c r="H60" s="13"/>
      <c r="I60" s="13"/>
      <c r="J60" s="14"/>
      <c r="K60" s="55"/>
      <c r="L60" s="55"/>
      <c r="M60" s="55"/>
      <c r="N60" s="55"/>
      <c r="AH60" s="15"/>
      <c r="AI60" s="15"/>
      <c r="AJ60" s="15"/>
      <c r="AK60" s="15"/>
      <c r="AL60" s="15"/>
      <c r="AM60" s="15"/>
      <c r="AN60" s="15"/>
      <c r="AO60" s="15"/>
      <c r="AP60" s="15"/>
      <c r="AQ60" s="15"/>
      <c r="AR60" s="15"/>
      <c r="AS60" s="15"/>
      <c r="AT60" s="15"/>
      <c r="AU60" s="15"/>
      <c r="AV60" s="15"/>
      <c r="AW60" s="18">
        <v>55</v>
      </c>
      <c r="AX60" s="19">
        <v>3</v>
      </c>
    </row>
    <row r="61" spans="1:50">
      <c r="AH61" s="15"/>
      <c r="AI61" s="15"/>
      <c r="AJ61" s="15"/>
      <c r="AK61" s="15"/>
      <c r="AL61" s="15"/>
      <c r="AM61" s="15"/>
      <c r="AN61" s="15"/>
      <c r="AO61" s="15"/>
      <c r="AP61" s="15"/>
      <c r="AQ61" s="15"/>
      <c r="AR61" s="15"/>
      <c r="AS61" s="15"/>
      <c r="AT61" s="15"/>
      <c r="AU61" s="15"/>
      <c r="AV61" s="15"/>
      <c r="AW61" s="18">
        <v>56</v>
      </c>
      <c r="AX61" s="19">
        <v>3</v>
      </c>
    </row>
    <row r="62" spans="1:50">
      <c r="AH62" s="15"/>
      <c r="AI62" s="15"/>
      <c r="AJ62" s="15"/>
      <c r="AK62" s="15"/>
      <c r="AL62" s="15"/>
      <c r="AM62" s="15"/>
      <c r="AN62" s="15"/>
      <c r="AO62" s="15"/>
      <c r="AP62" s="15"/>
      <c r="AQ62" s="15"/>
      <c r="AR62" s="15"/>
      <c r="AS62" s="15"/>
      <c r="AT62" s="15"/>
      <c r="AU62" s="15"/>
      <c r="AV62" s="15"/>
      <c r="AW62" s="18">
        <v>73</v>
      </c>
      <c r="AX62" s="19">
        <v>4</v>
      </c>
    </row>
    <row r="63" spans="1:50">
      <c r="AH63" s="15"/>
      <c r="AI63" s="15"/>
      <c r="AJ63" s="15"/>
      <c r="AK63" s="15"/>
      <c r="AL63" s="15"/>
      <c r="AM63" s="15"/>
      <c r="AN63" s="15"/>
      <c r="AO63" s="15"/>
      <c r="AP63" s="15"/>
      <c r="AQ63" s="15"/>
      <c r="AR63" s="15"/>
      <c r="AS63" s="15"/>
      <c r="AT63" s="15"/>
      <c r="AU63" s="15"/>
      <c r="AV63" s="15"/>
      <c r="AW63" s="18">
        <v>74</v>
      </c>
      <c r="AX63" s="19">
        <v>4</v>
      </c>
    </row>
    <row r="64" spans="1:50">
      <c r="AH64" s="15"/>
      <c r="AI64" s="15"/>
      <c r="AJ64" s="15"/>
      <c r="AK64" s="15"/>
      <c r="AL64" s="15"/>
      <c r="AM64" s="15"/>
      <c r="AN64" s="15"/>
      <c r="AO64" s="15"/>
      <c r="AP64" s="15"/>
      <c r="AQ64" s="15"/>
      <c r="AR64" s="15"/>
      <c r="AS64" s="15"/>
      <c r="AT64" s="15"/>
      <c r="AU64" s="15"/>
      <c r="AV64" s="15"/>
      <c r="AW64" s="18">
        <v>75</v>
      </c>
      <c r="AX64" s="19">
        <v>4</v>
      </c>
    </row>
    <row r="65" spans="34:50" ht="15" thickBot="1">
      <c r="AH65" s="15"/>
      <c r="AI65" s="15"/>
      <c r="AJ65" s="15"/>
      <c r="AK65" s="15"/>
      <c r="AL65" s="15"/>
      <c r="AM65" s="15"/>
      <c r="AN65" s="15"/>
      <c r="AO65" s="15"/>
      <c r="AP65" s="15"/>
      <c r="AQ65" s="15"/>
      <c r="AR65" s="15"/>
      <c r="AS65" s="15"/>
      <c r="AT65" s="15"/>
      <c r="AU65" s="15"/>
      <c r="AV65" s="15"/>
      <c r="AW65" s="20">
        <v>76</v>
      </c>
      <c r="AX65" s="21">
        <v>4</v>
      </c>
    </row>
  </sheetData>
  <mergeCells count="72">
    <mergeCell ref="C26:C27"/>
    <mergeCell ref="B59:C59"/>
    <mergeCell ref="G26:H27"/>
    <mergeCell ref="I22:I23"/>
    <mergeCell ref="G22:H23"/>
    <mergeCell ref="B54:C54"/>
    <mergeCell ref="E24:E25"/>
    <mergeCell ref="D24:D25"/>
    <mergeCell ref="C24:C25"/>
    <mergeCell ref="E22:E23"/>
    <mergeCell ref="D22:D23"/>
    <mergeCell ref="C22:C23"/>
    <mergeCell ref="I26:I27"/>
    <mergeCell ref="G24:H25"/>
    <mergeCell ref="E26:E27"/>
    <mergeCell ref="D26:D27"/>
    <mergeCell ref="C20:C21"/>
    <mergeCell ref="C18:C19"/>
    <mergeCell ref="D20:D21"/>
    <mergeCell ref="AW2:AX2"/>
    <mergeCell ref="AN2:AO2"/>
    <mergeCell ref="AQ2:AR2"/>
    <mergeCell ref="AT2:AU2"/>
    <mergeCell ref="AH2:AI2"/>
    <mergeCell ref="AK2:AL2"/>
    <mergeCell ref="E16:E17"/>
    <mergeCell ref="I16:I17"/>
    <mergeCell ref="G16:H17"/>
    <mergeCell ref="F7:G7"/>
    <mergeCell ref="C16:C17"/>
    <mergeCell ref="G20:H21"/>
    <mergeCell ref="A12:N12"/>
    <mergeCell ref="M22:M23"/>
    <mergeCell ref="L22:L23"/>
    <mergeCell ref="K22:K23"/>
    <mergeCell ref="J24:J25"/>
    <mergeCell ref="I24:I25"/>
    <mergeCell ref="J22:J23"/>
    <mergeCell ref="J26:J27"/>
    <mergeCell ref="M26:M27"/>
    <mergeCell ref="L26:L27"/>
    <mergeCell ref="M24:M25"/>
    <mergeCell ref="L24:L25"/>
    <mergeCell ref="K24:K25"/>
    <mergeCell ref="K26:K27"/>
    <mergeCell ref="D16:D17"/>
    <mergeCell ref="M20:M21"/>
    <mergeCell ref="L20:L21"/>
    <mergeCell ref="K20:K21"/>
    <mergeCell ref="J20:J21"/>
    <mergeCell ref="I20:I21"/>
    <mergeCell ref="E18:E19"/>
    <mergeCell ref="D18:D19"/>
    <mergeCell ref="E20:E21"/>
    <mergeCell ref="K18:K19"/>
    <mergeCell ref="J18:J19"/>
    <mergeCell ref="A1:N1"/>
    <mergeCell ref="A3:N3"/>
    <mergeCell ref="A57:N57"/>
    <mergeCell ref="A52:N52"/>
    <mergeCell ref="G14:M14"/>
    <mergeCell ref="G15:H15"/>
    <mergeCell ref="I18:I19"/>
    <mergeCell ref="G18:H19"/>
    <mergeCell ref="M16:M17"/>
    <mergeCell ref="L16:L17"/>
    <mergeCell ref="K16:K17"/>
    <mergeCell ref="J16:J17"/>
    <mergeCell ref="F8:G8"/>
    <mergeCell ref="F6:L6"/>
    <mergeCell ref="M18:M19"/>
    <mergeCell ref="L18:L19"/>
  </mergeCells>
  <conditionalFormatting sqref="D8">
    <cfRule type="cellIs" dxfId="9" priority="9" operator="equal">
      <formula>"majeur"</formula>
    </cfRule>
    <cfRule type="cellIs" dxfId="8" priority="11" operator="equal">
      <formula>"important"</formula>
    </cfRule>
    <cfRule type="cellIs" dxfId="7" priority="12" operator="equal">
      <formula>"modéré"</formula>
    </cfRule>
    <cfRule type="cellIs" dxfId="6" priority="13" operator="equal">
      <formula>"faible"</formula>
    </cfRule>
    <cfRule type="cellIs" dxfId="5" priority="14" operator="equal">
      <formula>"nul"</formula>
    </cfRule>
  </conditionalFormatting>
  <conditionalFormatting sqref="E16 E18 E20 E22 E24 E26">
    <cfRule type="cellIs" dxfId="4" priority="4" operator="between">
      <formula>4</formula>
      <formula>4.99</formula>
    </cfRule>
    <cfRule type="cellIs" dxfId="3" priority="5" operator="between">
      <formula>3</formula>
      <formula>3.99</formula>
    </cfRule>
    <cfRule type="cellIs" dxfId="2" priority="6" operator="between">
      <formula>2</formula>
      <formula>2.99</formula>
    </cfRule>
    <cfRule type="cellIs" dxfId="1" priority="7" operator="between">
      <formula>1</formula>
      <formula>1.99</formula>
    </cfRule>
    <cfRule type="cellIs" dxfId="0" priority="8" operator="between">
      <formula>0</formula>
      <formula>0.99</formula>
    </cfRule>
  </conditionalFormatting>
  <pageMargins left="0.7" right="0.7" top="0.75" bottom="0.75" header="0.3" footer="0.3"/>
  <pageSetup paperSize="9"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11F4-8BFD-46FF-AC29-A41D00FB1525}">
  <dimension ref="A1:E42"/>
  <sheetViews>
    <sheetView zoomScale="70" zoomScaleNormal="70" workbookViewId="0">
      <selection activeCell="B12" sqref="B12"/>
    </sheetView>
  </sheetViews>
  <sheetFormatPr baseColWidth="10" defaultColWidth="9.1796875" defaultRowHeight="15.5"/>
  <cols>
    <col min="1" max="1" width="7.1796875" bestFit="1" customWidth="1"/>
    <col min="2" max="2" width="78.26953125" customWidth="1"/>
    <col min="3" max="3" width="15.453125" customWidth="1"/>
    <col min="4" max="4" width="39.1796875" bestFit="1" customWidth="1"/>
    <col min="5" max="5" width="153.1796875" style="167" customWidth="1"/>
  </cols>
  <sheetData>
    <row r="1" spans="1:5" s="175" customFormat="1" ht="18.5">
      <c r="A1" s="174" t="s">
        <v>258</v>
      </c>
      <c r="B1" s="174"/>
      <c r="C1" s="174"/>
      <c r="D1" s="174"/>
      <c r="E1" s="174"/>
    </row>
    <row r="2" spans="1:5" ht="16" thickBot="1">
      <c r="A2" s="7"/>
      <c r="B2" s="7"/>
      <c r="C2" s="7"/>
      <c r="D2" s="7"/>
      <c r="E2" s="173"/>
    </row>
    <row r="3" spans="1:5" s="166" customFormat="1" ht="90.65" customHeight="1" thickBot="1">
      <c r="A3" s="163" t="s">
        <v>172</v>
      </c>
      <c r="B3" s="164" t="s">
        <v>173</v>
      </c>
      <c r="C3" s="164" t="s">
        <v>174</v>
      </c>
      <c r="D3" s="165" t="s">
        <v>256</v>
      </c>
      <c r="E3" s="154" t="s">
        <v>175</v>
      </c>
    </row>
    <row r="4" spans="1:5" ht="16.5" thickBot="1">
      <c r="A4" s="155">
        <v>165</v>
      </c>
      <c r="B4" s="156" t="s">
        <v>176</v>
      </c>
      <c r="C4" s="157" t="s">
        <v>177</v>
      </c>
      <c r="D4" s="158" t="s">
        <v>178</v>
      </c>
      <c r="E4" s="168" t="s">
        <v>179</v>
      </c>
    </row>
    <row r="5" spans="1:5" ht="31.5" thickBot="1">
      <c r="A5" s="159">
        <v>177</v>
      </c>
      <c r="B5" s="160" t="s">
        <v>180</v>
      </c>
      <c r="C5" s="161" t="s">
        <v>181</v>
      </c>
      <c r="D5" s="162" t="s">
        <v>178</v>
      </c>
      <c r="E5" s="169" t="s">
        <v>182</v>
      </c>
    </row>
    <row r="6" spans="1:5" ht="16.5" thickBot="1">
      <c r="A6" s="155">
        <v>178</v>
      </c>
      <c r="B6" s="156" t="s">
        <v>183</v>
      </c>
      <c r="C6" s="157" t="s">
        <v>177</v>
      </c>
      <c r="D6" s="158" t="s">
        <v>178</v>
      </c>
      <c r="E6" s="168" t="s">
        <v>184</v>
      </c>
    </row>
    <row r="7" spans="1:5" ht="16.5" thickBot="1">
      <c r="A7" s="159">
        <v>180</v>
      </c>
      <c r="B7" s="160" t="s">
        <v>185</v>
      </c>
      <c r="C7" s="161" t="s">
        <v>177</v>
      </c>
      <c r="D7" s="162" t="s">
        <v>178</v>
      </c>
      <c r="E7" s="169" t="s">
        <v>186</v>
      </c>
    </row>
    <row r="8" spans="1:5" ht="31.5" thickBot="1">
      <c r="A8" s="155">
        <v>182</v>
      </c>
      <c r="B8" s="156" t="s">
        <v>187</v>
      </c>
      <c r="C8" s="157" t="s">
        <v>188</v>
      </c>
      <c r="D8" s="158" t="s">
        <v>178</v>
      </c>
      <c r="E8" s="168" t="s">
        <v>189</v>
      </c>
    </row>
    <row r="9" spans="1:5" ht="78" thickBot="1">
      <c r="A9" s="159">
        <v>183</v>
      </c>
      <c r="B9" s="160" t="s">
        <v>190</v>
      </c>
      <c r="C9" s="161" t="s">
        <v>188</v>
      </c>
      <c r="D9" s="162" t="s">
        <v>178</v>
      </c>
      <c r="E9" s="169" t="s">
        <v>191</v>
      </c>
    </row>
    <row r="10" spans="1:5" ht="16.5" thickBot="1">
      <c r="A10" s="155">
        <v>186</v>
      </c>
      <c r="B10" s="156" t="s">
        <v>192</v>
      </c>
      <c r="C10" s="157" t="s">
        <v>188</v>
      </c>
      <c r="D10" s="158" t="s">
        <v>178</v>
      </c>
      <c r="E10" s="168" t="s">
        <v>193</v>
      </c>
    </row>
    <row r="11" spans="1:5" ht="16.5" thickBot="1">
      <c r="A11" s="159">
        <v>188</v>
      </c>
      <c r="B11" s="160" t="s">
        <v>194</v>
      </c>
      <c r="C11" s="161" t="s">
        <v>188</v>
      </c>
      <c r="D11" s="162" t="s">
        <v>178</v>
      </c>
      <c r="E11" s="169" t="s">
        <v>195</v>
      </c>
    </row>
    <row r="12" spans="1:5" ht="16.5" thickBot="1">
      <c r="A12" s="155">
        <v>189</v>
      </c>
      <c r="B12" s="156" t="s">
        <v>196</v>
      </c>
      <c r="C12" s="157" t="s">
        <v>188</v>
      </c>
      <c r="D12" s="158" t="s">
        <v>178</v>
      </c>
      <c r="E12" s="168" t="s">
        <v>197</v>
      </c>
    </row>
    <row r="13" spans="1:5" ht="16.5" thickBot="1">
      <c r="A13" s="159">
        <v>190</v>
      </c>
      <c r="B13" s="160" t="s">
        <v>198</v>
      </c>
      <c r="C13" s="161" t="s">
        <v>188</v>
      </c>
      <c r="D13" s="162" t="s">
        <v>178</v>
      </c>
      <c r="E13" s="169" t="s">
        <v>199</v>
      </c>
    </row>
    <row r="14" spans="1:5" ht="31.5" thickBot="1">
      <c r="A14" s="155">
        <v>192</v>
      </c>
      <c r="B14" s="156" t="s">
        <v>200</v>
      </c>
      <c r="C14" s="157" t="s">
        <v>188</v>
      </c>
      <c r="D14" s="158" t="s">
        <v>178</v>
      </c>
      <c r="E14" s="168" t="s">
        <v>201</v>
      </c>
    </row>
    <row r="15" spans="1:5" ht="16.5" thickBot="1">
      <c r="A15" s="159">
        <v>194</v>
      </c>
      <c r="B15" s="160" t="s">
        <v>202</v>
      </c>
      <c r="C15" s="161" t="s">
        <v>188</v>
      </c>
      <c r="D15" s="162" t="s">
        <v>178</v>
      </c>
      <c r="E15" s="169" t="s">
        <v>203</v>
      </c>
    </row>
    <row r="16" spans="1:5" ht="16.5" thickBot="1">
      <c r="A16" s="155">
        <v>195</v>
      </c>
      <c r="B16" s="156" t="s">
        <v>204</v>
      </c>
      <c r="C16" s="157" t="s">
        <v>188</v>
      </c>
      <c r="D16" s="158" t="s">
        <v>178</v>
      </c>
      <c r="E16" s="168" t="s">
        <v>205</v>
      </c>
    </row>
    <row r="17" spans="1:5" ht="31.5" thickBot="1">
      <c r="A17" s="159">
        <v>196</v>
      </c>
      <c r="B17" s="160" t="s">
        <v>206</v>
      </c>
      <c r="C17" s="161" t="s">
        <v>188</v>
      </c>
      <c r="D17" s="162" t="s">
        <v>178</v>
      </c>
      <c r="E17" s="169" t="s">
        <v>207</v>
      </c>
    </row>
    <row r="18" spans="1:5" ht="31.5" thickBot="1">
      <c r="A18" s="155">
        <v>197</v>
      </c>
      <c r="B18" s="156" t="s">
        <v>208</v>
      </c>
      <c r="C18" s="157" t="s">
        <v>177</v>
      </c>
      <c r="D18" s="158" t="s">
        <v>178</v>
      </c>
      <c r="E18" s="168" t="s">
        <v>209</v>
      </c>
    </row>
    <row r="19" spans="1:5" ht="16.5" thickBot="1">
      <c r="A19" s="159">
        <v>209</v>
      </c>
      <c r="B19" s="160" t="s">
        <v>210</v>
      </c>
      <c r="C19" s="161" t="s">
        <v>211</v>
      </c>
      <c r="D19" s="162" t="s">
        <v>178</v>
      </c>
      <c r="E19" s="169" t="s">
        <v>212</v>
      </c>
    </row>
    <row r="20" spans="1:5" ht="16.5" thickBot="1">
      <c r="A20" s="155">
        <v>213</v>
      </c>
      <c r="B20" s="156" t="s">
        <v>213</v>
      </c>
      <c r="C20" s="157" t="s">
        <v>177</v>
      </c>
      <c r="D20" s="158" t="s">
        <v>178</v>
      </c>
      <c r="E20" s="168" t="s">
        <v>214</v>
      </c>
    </row>
    <row r="21" spans="1:5" ht="31.5" thickBot="1">
      <c r="A21" s="159">
        <v>219</v>
      </c>
      <c r="B21" s="160" t="s">
        <v>215</v>
      </c>
      <c r="C21" s="161" t="s">
        <v>216</v>
      </c>
      <c r="D21" s="162" t="s">
        <v>178</v>
      </c>
      <c r="E21" s="169" t="s">
        <v>217</v>
      </c>
    </row>
    <row r="22" spans="1:5" ht="16.5" thickBot="1">
      <c r="A22" s="155">
        <v>221</v>
      </c>
      <c r="B22" s="156" t="s">
        <v>218</v>
      </c>
      <c r="C22" s="157" t="s">
        <v>188</v>
      </c>
      <c r="D22" s="158" t="s">
        <v>178</v>
      </c>
      <c r="E22" s="168" t="s">
        <v>219</v>
      </c>
    </row>
    <row r="23" spans="1:5" ht="31.5" thickBot="1">
      <c r="A23" s="159">
        <v>236</v>
      </c>
      <c r="B23" s="160" t="s">
        <v>220</v>
      </c>
      <c r="C23" s="161" t="s">
        <v>181</v>
      </c>
      <c r="D23" s="162" t="s">
        <v>178</v>
      </c>
      <c r="E23" s="169" t="s">
        <v>221</v>
      </c>
    </row>
    <row r="24" spans="1:5" ht="16.5" thickBot="1">
      <c r="A24" s="155">
        <v>246</v>
      </c>
      <c r="B24" s="156" t="s">
        <v>222</v>
      </c>
      <c r="C24" s="157" t="s">
        <v>188</v>
      </c>
      <c r="D24" s="158" t="s">
        <v>178</v>
      </c>
      <c r="E24" s="170" t="s">
        <v>223</v>
      </c>
    </row>
    <row r="25" spans="1:5" ht="16.5" thickBot="1">
      <c r="A25" s="159">
        <v>249</v>
      </c>
      <c r="B25" s="160" t="s">
        <v>224</v>
      </c>
      <c r="C25" s="161" t="s">
        <v>188</v>
      </c>
      <c r="D25" s="162" t="s">
        <v>178</v>
      </c>
      <c r="E25" s="171" t="s">
        <v>225</v>
      </c>
    </row>
    <row r="26" spans="1:5" ht="31.5" thickBot="1">
      <c r="A26" s="155">
        <v>255</v>
      </c>
      <c r="B26" s="156" t="s">
        <v>226</v>
      </c>
      <c r="C26" s="157" t="s">
        <v>188</v>
      </c>
      <c r="D26" s="158" t="s">
        <v>178</v>
      </c>
      <c r="E26" s="168" t="s">
        <v>227</v>
      </c>
    </row>
    <row r="27" spans="1:5" ht="62.5" thickBot="1">
      <c r="A27" s="159">
        <v>295</v>
      </c>
      <c r="B27" s="160" t="s">
        <v>228</v>
      </c>
      <c r="C27" s="161" t="s">
        <v>181</v>
      </c>
      <c r="D27" s="162" t="s">
        <v>178</v>
      </c>
      <c r="E27" s="169" t="s">
        <v>257</v>
      </c>
    </row>
    <row r="28" spans="1:5" ht="16.5" thickBot="1">
      <c r="A28" s="155">
        <v>354</v>
      </c>
      <c r="B28" s="156" t="s">
        <v>229</v>
      </c>
      <c r="C28" s="157" t="s">
        <v>211</v>
      </c>
      <c r="D28" s="158" t="s">
        <v>178</v>
      </c>
      <c r="E28" s="168" t="s">
        <v>230</v>
      </c>
    </row>
    <row r="29" spans="1:5" ht="16.5" thickBot="1">
      <c r="A29" s="159">
        <v>370</v>
      </c>
      <c r="B29" s="160" t="s">
        <v>231</v>
      </c>
      <c r="C29" s="161" t="s">
        <v>188</v>
      </c>
      <c r="D29" s="162" t="s">
        <v>178</v>
      </c>
      <c r="E29" s="171" t="s">
        <v>232</v>
      </c>
    </row>
    <row r="30" spans="1:5" ht="16.5" thickBot="1">
      <c r="A30" s="155">
        <v>377</v>
      </c>
      <c r="B30" s="156" t="s">
        <v>233</v>
      </c>
      <c r="C30" s="157" t="s">
        <v>188</v>
      </c>
      <c r="D30" s="158" t="s">
        <v>178</v>
      </c>
      <c r="E30" s="170" t="s">
        <v>232</v>
      </c>
    </row>
    <row r="31" spans="1:5" ht="47" thickBot="1">
      <c r="A31" s="159">
        <v>378</v>
      </c>
      <c r="B31" s="160" t="s">
        <v>234</v>
      </c>
      <c r="C31" s="161" t="s">
        <v>181</v>
      </c>
      <c r="D31" s="162" t="s">
        <v>178</v>
      </c>
      <c r="E31" s="169" t="s">
        <v>235</v>
      </c>
    </row>
    <row r="32" spans="1:5" ht="16.5" thickBot="1">
      <c r="A32" s="155">
        <v>379</v>
      </c>
      <c r="B32" s="156" t="s">
        <v>236</v>
      </c>
      <c r="C32" s="157" t="s">
        <v>188</v>
      </c>
      <c r="D32" s="158" t="s">
        <v>178</v>
      </c>
      <c r="E32" s="170" t="s">
        <v>232</v>
      </c>
    </row>
    <row r="33" spans="1:5" ht="16.5" thickBot="1">
      <c r="A33" s="159">
        <v>381</v>
      </c>
      <c r="B33" s="160" t="s">
        <v>237</v>
      </c>
      <c r="C33" s="161" t="s">
        <v>238</v>
      </c>
      <c r="D33" s="162" t="s">
        <v>178</v>
      </c>
      <c r="E33" s="171" t="s">
        <v>232</v>
      </c>
    </row>
    <row r="34" spans="1:5" ht="47" thickBot="1">
      <c r="A34" s="155">
        <v>390</v>
      </c>
      <c r="B34" s="156" t="s">
        <v>239</v>
      </c>
      <c r="C34" s="157" t="s">
        <v>188</v>
      </c>
      <c r="D34" s="158" t="s">
        <v>178</v>
      </c>
      <c r="E34" s="168" t="s">
        <v>240</v>
      </c>
    </row>
    <row r="35" spans="1:5" ht="47" thickBot="1">
      <c r="A35" s="159">
        <v>395</v>
      </c>
      <c r="B35" s="160" t="s">
        <v>241</v>
      </c>
      <c r="C35" s="161" t="s">
        <v>188</v>
      </c>
      <c r="D35" s="162" t="s">
        <v>178</v>
      </c>
      <c r="E35" s="169" t="s">
        <v>240</v>
      </c>
    </row>
    <row r="36" spans="1:5" ht="16.5" thickBot="1">
      <c r="A36" s="155">
        <v>402</v>
      </c>
      <c r="B36" s="156" t="s">
        <v>242</v>
      </c>
      <c r="C36" s="157" t="s">
        <v>188</v>
      </c>
      <c r="D36" s="158" t="s">
        <v>178</v>
      </c>
      <c r="E36" s="168" t="s">
        <v>243</v>
      </c>
    </row>
    <row r="37" spans="1:5" ht="16.5" thickBot="1">
      <c r="A37" s="159">
        <v>437</v>
      </c>
      <c r="B37" s="160" t="s">
        <v>244</v>
      </c>
      <c r="C37" s="161" t="s">
        <v>188</v>
      </c>
      <c r="D37" s="162" t="s">
        <v>178</v>
      </c>
      <c r="E37" s="171" t="s">
        <v>245</v>
      </c>
    </row>
    <row r="38" spans="1:5" ht="16.5" thickBot="1">
      <c r="A38" s="155">
        <v>441</v>
      </c>
      <c r="B38" s="156" t="s">
        <v>246</v>
      </c>
      <c r="C38" s="157" t="s">
        <v>181</v>
      </c>
      <c r="D38" s="158" t="s">
        <v>178</v>
      </c>
      <c r="E38" s="168" t="s">
        <v>247</v>
      </c>
    </row>
    <row r="39" spans="1:5" ht="31.5" thickBot="1">
      <c r="A39" s="159">
        <v>445</v>
      </c>
      <c r="B39" s="160" t="s">
        <v>248</v>
      </c>
      <c r="C39" s="161" t="s">
        <v>188</v>
      </c>
      <c r="D39" s="162" t="s">
        <v>178</v>
      </c>
      <c r="E39" s="169" t="s">
        <v>249</v>
      </c>
    </row>
    <row r="40" spans="1:5" ht="16.5" thickBot="1">
      <c r="A40" s="155">
        <v>448</v>
      </c>
      <c r="B40" s="156" t="s">
        <v>250</v>
      </c>
      <c r="C40" s="157" t="s">
        <v>188</v>
      </c>
      <c r="D40" s="158" t="s">
        <v>178</v>
      </c>
      <c r="E40" s="172" t="s">
        <v>251</v>
      </c>
    </row>
    <row r="41" spans="1:5" ht="16.5" thickBot="1">
      <c r="A41" s="159">
        <v>500</v>
      </c>
      <c r="B41" s="160" t="s">
        <v>252</v>
      </c>
      <c r="C41" s="161" t="s">
        <v>238</v>
      </c>
      <c r="D41" s="162" t="s">
        <v>178</v>
      </c>
      <c r="E41" s="169" t="s">
        <v>253</v>
      </c>
    </row>
    <row r="42" spans="1:5" ht="16.5" thickBot="1">
      <c r="A42" s="155">
        <v>608</v>
      </c>
      <c r="B42" s="156" t="s">
        <v>254</v>
      </c>
      <c r="C42" s="157" t="s">
        <v>177</v>
      </c>
      <c r="D42" s="158" t="s">
        <v>178</v>
      </c>
      <c r="E42" s="168" t="s">
        <v>255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5E858-E050-4285-8010-3981F15EA389}">
  <dimension ref="A3:B32"/>
  <sheetViews>
    <sheetView showGridLines="0" workbookViewId="0">
      <selection activeCell="A3" sqref="A3:B19"/>
    </sheetView>
  </sheetViews>
  <sheetFormatPr baseColWidth="10" defaultRowHeight="14.5"/>
  <cols>
    <col min="1" max="1" width="10.453125" customWidth="1"/>
    <col min="2" max="2" width="30.54296875" customWidth="1"/>
  </cols>
  <sheetData>
    <row r="3" spans="1:2">
      <c r="A3" s="153" t="s">
        <v>284</v>
      </c>
      <c r="B3" t="s">
        <v>285</v>
      </c>
    </row>
    <row r="4" spans="1:2">
      <c r="A4" s="153" t="s">
        <v>170</v>
      </c>
      <c r="B4" t="s">
        <v>171</v>
      </c>
    </row>
    <row r="5" spans="1:2">
      <c r="A5" s="153" t="s">
        <v>289</v>
      </c>
      <c r="B5" t="s">
        <v>291</v>
      </c>
    </row>
    <row r="6" spans="1:2">
      <c r="A6" s="153" t="s">
        <v>275</v>
      </c>
      <c r="B6" t="s">
        <v>276</v>
      </c>
    </row>
    <row r="7" spans="1:2">
      <c r="A7" s="153" t="s">
        <v>264</v>
      </c>
      <c r="B7" t="s">
        <v>265</v>
      </c>
    </row>
    <row r="8" spans="1:2">
      <c r="A8" s="153" t="s">
        <v>168</v>
      </c>
      <c r="B8" t="s">
        <v>169</v>
      </c>
    </row>
    <row r="9" spans="1:2">
      <c r="A9" s="153" t="s">
        <v>164</v>
      </c>
      <c r="B9" t="s">
        <v>165</v>
      </c>
    </row>
    <row r="10" spans="1:2">
      <c r="A10" s="153" t="s">
        <v>277</v>
      </c>
      <c r="B10" t="s">
        <v>278</v>
      </c>
    </row>
    <row r="11" spans="1:2">
      <c r="A11" s="153" t="s">
        <v>281</v>
      </c>
      <c r="B11" t="s">
        <v>282</v>
      </c>
    </row>
    <row r="12" spans="1:2">
      <c r="A12" s="153" t="s">
        <v>279</v>
      </c>
      <c r="B12" t="s">
        <v>280</v>
      </c>
    </row>
    <row r="13" spans="1:2">
      <c r="A13" s="153" t="s">
        <v>288</v>
      </c>
      <c r="B13" t="s">
        <v>290</v>
      </c>
    </row>
    <row r="14" spans="1:2">
      <c r="A14" s="153" t="s">
        <v>273</v>
      </c>
      <c r="B14" t="s">
        <v>274</v>
      </c>
    </row>
    <row r="15" spans="1:2">
      <c r="A15" s="153" t="s">
        <v>287</v>
      </c>
      <c r="B15" t="s">
        <v>286</v>
      </c>
    </row>
    <row r="16" spans="1:2">
      <c r="A16" s="153" t="s">
        <v>260</v>
      </c>
      <c r="B16" t="s">
        <v>261</v>
      </c>
    </row>
    <row r="17" spans="1:2">
      <c r="A17" s="153" t="s">
        <v>266</v>
      </c>
      <c r="B17" t="s">
        <v>267</v>
      </c>
    </row>
    <row r="18" spans="1:2">
      <c r="A18" s="153" t="s">
        <v>268</v>
      </c>
      <c r="B18" t="s">
        <v>269</v>
      </c>
    </row>
    <row r="19" spans="1:2">
      <c r="A19" s="153" t="s">
        <v>271</v>
      </c>
      <c r="B19" t="s">
        <v>272</v>
      </c>
    </row>
    <row r="20" spans="1:2">
      <c r="A20" s="153"/>
    </row>
    <row r="21" spans="1:2">
      <c r="A21" s="153"/>
    </row>
    <row r="22" spans="1:2">
      <c r="A22" s="153"/>
    </row>
    <row r="23" spans="1:2">
      <c r="A23" s="153"/>
    </row>
    <row r="24" spans="1:2">
      <c r="A24" s="153"/>
    </row>
    <row r="25" spans="1:2">
      <c r="A25" s="153"/>
    </row>
    <row r="26" spans="1:2">
      <c r="A26" s="153"/>
    </row>
    <row r="27" spans="1:2">
      <c r="A27" s="153"/>
    </row>
    <row r="28" spans="1:2">
      <c r="A28" s="153"/>
    </row>
    <row r="29" spans="1:2">
      <c r="A29" s="153"/>
    </row>
    <row r="30" spans="1:2">
      <c r="A30" s="153"/>
    </row>
    <row r="31" spans="1:2">
      <c r="A31" s="153"/>
    </row>
    <row r="32" spans="1:2">
      <c r="A32" s="153"/>
    </row>
  </sheetData>
  <sortState xmlns:xlrd2="http://schemas.microsoft.com/office/spreadsheetml/2017/richdata2" ref="A3:B19">
    <sortCondition ref="A3:A1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497c3d-3748-4c45-b113-9b443d842734">
      <Terms xmlns="http://schemas.microsoft.com/office/infopath/2007/PartnerControls"/>
    </lcf76f155ced4ddcb4097134ff3c332f>
    <TaxCatchAll xmlns="328f6de4-bbd8-4985-92f1-733e24602f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56839E05839246A774B9187BD233A7" ma:contentTypeVersion="18" ma:contentTypeDescription="Crée un document." ma:contentTypeScope="" ma:versionID="688be3b25c5e66efdc67104ffd7bba3e">
  <xsd:schema xmlns:xsd="http://www.w3.org/2001/XMLSchema" xmlns:xs="http://www.w3.org/2001/XMLSchema" xmlns:p="http://schemas.microsoft.com/office/2006/metadata/properties" xmlns:ns2="14497c3d-3748-4c45-b113-9b443d842734" xmlns:ns3="328f6de4-bbd8-4985-92f1-733e24602f20" targetNamespace="http://schemas.microsoft.com/office/2006/metadata/properties" ma:root="true" ma:fieldsID="426d6d2cbd0a9543abb19dcb17baf7f8" ns2:_="" ns3:_="">
    <xsd:import namespace="14497c3d-3748-4c45-b113-9b443d842734"/>
    <xsd:import namespace="328f6de4-bbd8-4985-92f1-733e24602f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497c3d-3748-4c45-b113-9b443d842734"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bjectDetectorVersions" ma:index="7" nillable="true" ma:displayName="MediaServiceObjectDetectorVersions" ma:hidden="true" ma:indexed="true" ma:internalName="MediaServiceObjectDetectorVersions" ma:readOnly="true">
      <xsd:simpleType>
        <xsd:restriction base="dms:Text"/>
      </xsd:simpleType>
    </xsd:element>
    <xsd:element name="MediaServiceSearchProperties" ma:index="8"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f9c04131-a3dd-48b1-9899-21c6397bbaf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8f6de4-bbd8-4985-92f1-733e24602f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71b2591-9326-45ba-a51a-696ded998d01}" ma:internalName="TaxCatchAll" ma:showField="CatchAllData" ma:web="328f6de4-bbd8-4985-92f1-733e24602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C104CA-B0F1-4A36-AA1B-C354FD96751C}">
  <ds:schemaRefs>
    <ds:schemaRef ds:uri="http://schemas.microsoft.com/office/2006/metadata/properties"/>
    <ds:schemaRef ds:uri="http://schemas.microsoft.com/office/infopath/2007/PartnerControls"/>
    <ds:schemaRef ds:uri="14497c3d-3748-4c45-b113-9b443d842734"/>
    <ds:schemaRef ds:uri="328f6de4-bbd8-4985-92f1-733e24602f20"/>
  </ds:schemaRefs>
</ds:datastoreItem>
</file>

<file path=customXml/itemProps2.xml><?xml version="1.0" encoding="utf-8"?>
<ds:datastoreItem xmlns:ds="http://schemas.openxmlformats.org/officeDocument/2006/customXml" ds:itemID="{73DF3322-1291-4703-84D3-47D5F59E621E}">
  <ds:schemaRefs>
    <ds:schemaRef ds:uri="http://schemas.microsoft.com/sharepoint/v3/contenttype/forms"/>
  </ds:schemaRefs>
</ds:datastoreItem>
</file>

<file path=customXml/itemProps3.xml><?xml version="1.0" encoding="utf-8"?>
<ds:datastoreItem xmlns:ds="http://schemas.openxmlformats.org/officeDocument/2006/customXml" ds:itemID="{F16D1123-70B3-4022-9954-582BEDBD8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497c3d-3748-4c45-b113-9b443d842734"/>
    <ds:schemaRef ds:uri="328f6de4-bbd8-4985-92f1-733e24602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Page de garde</vt:lpstr>
      <vt:lpstr>OPSSIMS</vt:lpstr>
      <vt:lpstr>Analyse des résultats</vt:lpstr>
      <vt:lpstr>Catégories ESSMS médicalisés</vt:lpstr>
      <vt:lpstr>Glossaire</vt:lpstr>
    </vt:vector>
  </TitlesOfParts>
  <Manager/>
  <Company>MAZARS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MABRUT Romain</dc:creator>
  <cp:keywords/>
  <dc:description/>
  <cp:lastModifiedBy>Margaux BUGUET</cp:lastModifiedBy>
  <cp:revision/>
  <dcterms:created xsi:type="dcterms:W3CDTF">2024-08-29T14:33:35Z</dcterms:created>
  <dcterms:modified xsi:type="dcterms:W3CDTF">2025-04-15T11:30:03Z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0x0101009F56839E05839246A774B9187BD233A7</vt:lpwstr>
  </property>
  <property fmtid="{D5CDD505-2E9C-101B-9397-08002B2CF9AE}" pid="3" name="Order">
    <vt:r8>26400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